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achaletullier/Desktop/"/>
    </mc:Choice>
  </mc:AlternateContent>
  <xr:revisionPtr revIDLastSave="0" documentId="13_ncr:1_{F0698191-535D-B04F-AEE9-05CFDFF0819F}" xr6:coauthVersionLast="47" xr6:coauthVersionMax="47" xr10:uidLastSave="{00000000-0000-0000-0000-000000000000}"/>
  <bookViews>
    <workbookView xWindow="0" yWindow="0" windowWidth="28800" windowHeight="18000" activeTab="6" xr2:uid="{818F77B2-5211-4CCC-9054-4A3242650EE8}"/>
  </bookViews>
  <sheets>
    <sheet name="Miam !" sheetId="3" state="hidden" r:id="rId1"/>
    <sheet name="Like )" sheetId="1" state="hidden" r:id="rId2"/>
    <sheet name="Miam" sheetId="2" state="hidden" r:id="rId3"/>
    <sheet name="Menu" sheetId="4" state="hidden" r:id="rId4"/>
    <sheet name="Like" sheetId="6" state="hidden" r:id="rId5"/>
    <sheet name="Miamito" sheetId="7" state="hidden" r:id="rId6"/>
    <sheet name="Calendrier Dynamique" sheetId="8" r:id="rId7"/>
    <sheet name="Mois &amp; Années" sheetId="9" r:id="rId8"/>
    <sheet name="Dynamique" sheetId="5" state="hidden" r:id="rId9"/>
  </sheets>
  <definedNames>
    <definedName name="_xlnm._FilterDatabase" localSheetId="5" hidden="1">Miamito!$D$6:$E$13</definedName>
    <definedName name="Date1">'Calendrier Dynamique'!$I$1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9" l="1"/>
  <c r="F6" i="9" s="1"/>
  <c r="F7" i="9" s="1"/>
  <c r="F8" i="9" s="1"/>
  <c r="F9" i="9" s="1"/>
  <c r="F10" i="9" s="1"/>
  <c r="F11" i="9" s="1"/>
  <c r="F12" i="9" s="1"/>
  <c r="F13" i="9" s="1"/>
  <c r="F14" i="9" s="1"/>
  <c r="F4" i="9"/>
  <c r="I1" i="8"/>
  <c r="B6" i="8" s="1" a="1"/>
  <c r="B6" i="8" s="1"/>
  <c r="C5" i="9"/>
  <c r="C6" i="9" s="1"/>
  <c r="C7" i="9" s="1"/>
  <c r="C8" i="9" s="1"/>
  <c r="C9" i="9" s="1"/>
  <c r="C10" i="9" s="1"/>
  <c r="C11" i="9" s="1"/>
  <c r="C12" i="9" s="1"/>
  <c r="C13" i="9" s="1"/>
  <c r="C14" i="9" s="1"/>
  <c r="C4" i="9"/>
  <c r="E7" i="6"/>
  <c r="D7" i="6"/>
  <c r="C7" i="6"/>
  <c r="E15" i="6"/>
  <c r="D15" i="6"/>
  <c r="C15" i="6"/>
  <c r="E19" i="6"/>
  <c r="D19" i="6"/>
  <c r="C19" i="6"/>
  <c r="B8" i="5"/>
  <c r="B9" i="5" s="1"/>
  <c r="B10" i="5" s="1"/>
  <c r="B11" i="5" s="1"/>
  <c r="I7" i="4" a="1"/>
  <c r="I7" i="4" s="1"/>
  <c r="E15" i="3"/>
  <c r="E16" i="3"/>
  <c r="E14" i="3"/>
  <c r="E13" i="3"/>
  <c r="E12" i="3"/>
  <c r="E11" i="3"/>
  <c r="E10" i="3"/>
  <c r="E9" i="3"/>
  <c r="E8" i="3"/>
  <c r="E7" i="3"/>
  <c r="D16" i="2"/>
  <c r="D15" i="2"/>
  <c r="D14" i="2"/>
  <c r="D13" i="2"/>
  <c r="D12" i="2"/>
  <c r="D11" i="2"/>
  <c r="D10" i="2"/>
  <c r="D9" i="2"/>
  <c r="D8" i="2"/>
  <c r="D7" i="2"/>
  <c r="D15" i="1"/>
  <c r="D8" i="1"/>
  <c r="D9" i="1"/>
  <c r="D10" i="1"/>
  <c r="D11" i="1"/>
  <c r="D12" i="1"/>
  <c r="D13" i="1"/>
  <c r="D14" i="1"/>
  <c r="D16" i="1"/>
  <c r="D7" i="1"/>
  <c r="D13" i="3"/>
  <c r="D11" i="3"/>
  <c r="D8" i="3"/>
  <c r="D16" i="3"/>
  <c r="D9" i="3"/>
  <c r="D12" i="3"/>
  <c r="D14" i="3"/>
  <c r="D7" i="3"/>
  <c r="D15" i="3"/>
  <c r="D17" i="3"/>
  <c r="D10" i="3"/>
  <c r="D11" i="6" l="1"/>
  <c r="D23" i="6" s="1"/>
  <c r="C11" i="6"/>
  <c r="C23" i="6" s="1"/>
  <c r="E11" i="6"/>
  <c r="E23" i="6" s="1"/>
  <c r="E17" i="3"/>
  <c r="D17" i="2"/>
  <c r="D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<sst xmlns="http://schemas.openxmlformats.org/spreadsheetml/2006/main" count="225" uniqueCount="110">
  <si>
    <t xml:space="preserve"> </t>
  </si>
  <si>
    <t>ARRONDIR SUR EXCEL</t>
  </si>
  <si>
    <t>CLIENT</t>
  </si>
  <si>
    <t>ARRONDI</t>
  </si>
  <si>
    <t>Sophie Martin</t>
  </si>
  <si>
    <t>Thomas Dubois</t>
  </si>
  <si>
    <t>Emma Lefebvre</t>
  </si>
  <si>
    <t>Lucas Bernard</t>
  </si>
  <si>
    <t>Léa Rousseau</t>
  </si>
  <si>
    <t>Hugo Moreau</t>
  </si>
  <si>
    <t>Chloé Laurent</t>
  </si>
  <si>
    <t>Louis Garnier</t>
  </si>
  <si>
    <t>Manon Petit</t>
  </si>
  <si>
    <t>Nathan Roux</t>
  </si>
  <si>
    <t>TOTAL</t>
  </si>
  <si>
    <t>VENTES TRIMESTRE 1</t>
  </si>
  <si>
    <t>VENTES</t>
  </si>
  <si>
    <t>FORMULE</t>
  </si>
  <si>
    <t xml:space="preserve">  </t>
  </si>
  <si>
    <t>ID Tâche</t>
  </si>
  <si>
    <t>Nom Tâche</t>
  </si>
  <si>
    <t>Date Création</t>
  </si>
  <si>
    <t>Assigné à</t>
  </si>
  <si>
    <t>Statut</t>
  </si>
  <si>
    <t>Date Limite</t>
  </si>
  <si>
    <t>T001</t>
  </si>
  <si>
    <t>Développer API REST</t>
  </si>
  <si>
    <t>Alice</t>
  </si>
  <si>
    <t>En cours</t>
  </si>
  <si>
    <t>T002</t>
  </si>
  <si>
    <t>Design UI Dashboard</t>
  </si>
  <si>
    <t>Bob</t>
  </si>
  <si>
    <t>En attente</t>
  </si>
  <si>
    <t>T003</t>
  </si>
  <si>
    <t>Audit Sécurité</t>
  </si>
  <si>
    <t>Charlotte</t>
  </si>
  <si>
    <t>À faire</t>
  </si>
  <si>
    <t>T004</t>
  </si>
  <si>
    <t>Campagne Email</t>
  </si>
  <si>
    <t>T005</t>
  </si>
  <si>
    <t>Réunion Onboarding</t>
  </si>
  <si>
    <t>ID</t>
  </si>
  <si>
    <t>Prénom</t>
  </si>
  <si>
    <t>Nom</t>
  </si>
  <si>
    <t>Département</t>
  </si>
  <si>
    <t>Date Embauche</t>
  </si>
  <si>
    <t>Dupont</t>
  </si>
  <si>
    <t>Développement</t>
  </si>
  <si>
    <t>2023-01</t>
  </si>
  <si>
    <t>Martin</t>
  </si>
  <si>
    <t>Design</t>
  </si>
  <si>
    <t>2023-03</t>
  </si>
  <si>
    <t>Bernard</t>
  </si>
  <si>
    <t>2024-01</t>
  </si>
  <si>
    <t>David</t>
  </si>
  <si>
    <t>Dubois</t>
  </si>
  <si>
    <t>Marketing</t>
  </si>
  <si>
    <t>2024-06</t>
  </si>
  <si>
    <t>Emma</t>
  </si>
  <si>
    <t>Lefevre</t>
  </si>
  <si>
    <t>RH</t>
  </si>
  <si>
    <t>2024-09</t>
  </si>
  <si>
    <t>Employés 2025</t>
  </si>
  <si>
    <t>Staffing 2025</t>
  </si>
  <si>
    <t>Pierre</t>
  </si>
  <si>
    <t>Paul</t>
  </si>
  <si>
    <t>Jacques</t>
  </si>
  <si>
    <t>Gauthier</t>
  </si>
  <si>
    <t>Staffing 2024</t>
  </si>
  <si>
    <t>Inventaire Bureaux</t>
  </si>
  <si>
    <t>Kick-Off Projet Y</t>
  </si>
  <si>
    <t>Powerpoint Réunion B</t>
  </si>
  <si>
    <t>Budget Campagne</t>
  </si>
  <si>
    <t>Etude de marché</t>
  </si>
  <si>
    <t>Employés 2024</t>
  </si>
  <si>
    <t>Ventes 2025</t>
  </si>
  <si>
    <t>Ventes</t>
  </si>
  <si>
    <t>Trimestre 1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</si>
  <si>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</si>
  <si>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</si>
  <si>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</si>
  <si>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</si>
  <si>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</si>
  <si>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</si>
  <si>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</si>
  <si>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</si>
  <si>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</si>
  <si>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</si>
  <si>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</si>
  <si>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</si>
  <si>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Trimestre 2</t>
  </si>
  <si>
    <t>Trimestre 4</t>
  </si>
  <si>
    <t>Trimestre 3</t>
  </si>
  <si>
    <t>Total 2025</t>
  </si>
  <si>
    <t>Secteur</t>
  </si>
  <si>
    <t>Montant (€)</t>
  </si>
  <si>
    <t>Informatique</t>
  </si>
  <si>
    <t>Production</t>
  </si>
  <si>
    <t>Logistique</t>
  </si>
  <si>
    <t>Juridique</t>
  </si>
  <si>
    <t>Budget 2025</t>
  </si>
  <si>
    <t>L</t>
  </si>
  <si>
    <t>Ma</t>
  </si>
  <si>
    <t>Me</t>
  </si>
  <si>
    <t>J</t>
  </si>
  <si>
    <t>V</t>
  </si>
  <si>
    <t>S</t>
  </si>
  <si>
    <t>D</t>
  </si>
  <si>
    <t>Mois</t>
  </si>
  <si>
    <t>Année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</si>
</sst>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€_-;\-* #,##0\ _€_-;_-* &quot;-&quot;\ _€_-;_-@_-"/>
    <numFmt numFmtId="165" formatCode=";;;"/>
    <numFmt numFmtId="166" formatCode="dd"/>
    <numFmt numFmtId="167" formatCode="mmmm"/>
  </numFmts>
  <fonts count="10" x14ac:knownFonts="1">
    <font>
      <sz val="11"/>
      <color theme="1"/>
      <name val="Aptos Narrow"/>
      <family val="2"/>
      <scheme val="minor"/>
    </font>
    <font>
      <b/>
      <sz val="15"/>
      <color rgb="FFFFFFFF"/>
      <name val="Calibri"/>
      <family val="2"/>
    </font>
    <font>
      <b/>
      <sz val="14"/>
      <color rgb="FF00518B"/>
      <name val="Calibri"/>
      <family val="2"/>
    </font>
    <font>
      <b/>
      <sz val="11"/>
      <color theme="0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3" tint="0.499984740745262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color theme="4" tint="-0.249977111117893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62E4A"/>
        <bgColor rgb="FF102136"/>
      </patternFill>
    </fill>
    <fill>
      <patternFill patternType="solid">
        <fgColor rgb="FFDEEAF6"/>
        <bgColor rgb="FFDEEAF6"/>
      </patternFill>
    </fill>
    <fill>
      <patternFill patternType="solid">
        <fgColor rgb="FF00518B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4" fillId="0" borderId="7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4" fillId="0" borderId="10" xfId="0" applyFont="1" applyBorder="1" applyAlignment="1">
      <alignment horizontal="left" vertical="center" wrapText="1"/>
    </xf>
    <xf numFmtId="0" fontId="3" fillId="4" borderId="7" xfId="0" applyFont="1" applyFill="1" applyBorder="1" applyAlignment="1">
      <alignment horizontal="center" vertical="top"/>
    </xf>
    <xf numFmtId="164" fontId="5" fillId="0" borderId="10" xfId="0" applyNumberFormat="1" applyFont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 wrapText="1"/>
    </xf>
    <xf numFmtId="0" fontId="0" fillId="0" borderId="6" xfId="0" applyBorder="1"/>
    <xf numFmtId="0" fontId="0" fillId="0" borderId="9" xfId="0" applyBorder="1"/>
    <xf numFmtId="0" fontId="0" fillId="0" borderId="0" xfId="0" applyAlignment="1">
      <alignment horizontal="center"/>
    </xf>
    <xf numFmtId="0" fontId="0" fillId="0" borderId="10" xfId="0" applyBorder="1"/>
    <xf numFmtId="0" fontId="0" fillId="0" borderId="14" xfId="0" applyBorder="1"/>
    <xf numFmtId="14" fontId="0" fillId="0" borderId="10" xfId="0" applyNumberFormat="1" applyBorder="1"/>
    <xf numFmtId="14" fontId="0" fillId="0" borderId="14" xfId="0" applyNumberFormat="1" applyBorder="1"/>
    <xf numFmtId="0" fontId="0" fillId="5" borderId="10" xfId="0" applyFill="1" applyBorder="1"/>
    <xf numFmtId="0" fontId="0" fillId="5" borderId="14" xfId="0" applyFill="1" applyBorder="1"/>
    <xf numFmtId="0" fontId="0" fillId="0" borderId="13" xfId="0" applyBorder="1"/>
    <xf numFmtId="0" fontId="3" fillId="4" borderId="13" xfId="0" applyFont="1" applyFill="1" applyBorder="1" applyAlignment="1">
      <alignment horizontal="center" vertical="top"/>
    </xf>
    <xf numFmtId="0" fontId="3" fillId="4" borderId="14" xfId="0" applyFont="1" applyFill="1" applyBorder="1" applyAlignment="1">
      <alignment horizontal="center" vertical="top"/>
    </xf>
    <xf numFmtId="0" fontId="3" fillId="4" borderId="11" xfId="0" applyFont="1" applyFill="1" applyBorder="1" applyAlignment="1">
      <alignment horizontal="center" vertical="top"/>
    </xf>
    <xf numFmtId="0" fontId="0" fillId="0" borderId="11" xfId="0" applyBorder="1"/>
    <xf numFmtId="0" fontId="0" fillId="0" borderId="12" xfId="0" applyBorder="1"/>
    <xf numFmtId="0" fontId="7" fillId="0" borderId="7" xfId="0" applyFont="1" applyBorder="1"/>
    <xf numFmtId="0" fontId="0" fillId="0" borderId="15" xfId="0" applyBorder="1"/>
    <xf numFmtId="0" fontId="5" fillId="0" borderId="10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164" fontId="5" fillId="0" borderId="10" xfId="0" applyNumberFormat="1" applyFont="1" applyBorder="1" applyAlignment="1">
      <alignment horizontal="left" vertical="center" wrapText="1"/>
    </xf>
    <xf numFmtId="164" fontId="5" fillId="0" borderId="14" xfId="0" applyNumberFormat="1" applyFont="1" applyBorder="1" applyAlignment="1">
      <alignment horizontal="left" vertical="center" wrapText="1"/>
    </xf>
    <xf numFmtId="165" fontId="0" fillId="0" borderId="0" xfId="0" applyNumberFormat="1"/>
    <xf numFmtId="167" fontId="0" fillId="0" borderId="10" xfId="0" applyNumberFormat="1" applyBorder="1"/>
    <xf numFmtId="167" fontId="0" fillId="0" borderId="14" xfId="0" applyNumberFormat="1" applyBorder="1"/>
    <xf numFmtId="0" fontId="7" fillId="0" borderId="5" xfId="0" applyFont="1" applyBorder="1"/>
    <xf numFmtId="0" fontId="3" fillId="4" borderId="3" xfId="0" applyFont="1" applyFill="1" applyBorder="1" applyAlignment="1">
      <alignment horizontal="center" vertical="top"/>
    </xf>
    <xf numFmtId="0" fontId="3" fillId="4" borderId="4" xfId="0" applyFont="1" applyFill="1" applyBorder="1" applyAlignment="1">
      <alignment horizontal="center" vertical="top"/>
    </xf>
    <xf numFmtId="0" fontId="3" fillId="4" borderId="5" xfId="0" applyFont="1" applyFill="1" applyBorder="1" applyAlignment="1">
      <alignment horizontal="center" vertical="top"/>
    </xf>
    <xf numFmtId="166" fontId="8" fillId="6" borderId="1" xfId="0" applyNumberFormat="1" applyFont="1" applyFill="1" applyBorder="1"/>
    <xf numFmtId="166" fontId="8" fillId="6" borderId="2" xfId="0" applyNumberFormat="1" applyFont="1" applyFill="1" applyBorder="1"/>
    <xf numFmtId="166" fontId="8" fillId="6" borderId="8" xfId="0" applyNumberFormat="1" applyFont="1" applyFill="1" applyBorder="1"/>
    <xf numFmtId="166" fontId="8" fillId="6" borderId="6" xfId="0" applyNumberFormat="1" applyFont="1" applyFill="1" applyBorder="1"/>
    <xf numFmtId="166" fontId="8" fillId="6" borderId="0" xfId="0" applyNumberFormat="1" applyFont="1" applyFill="1"/>
    <xf numFmtId="166" fontId="8" fillId="6" borderId="9" xfId="0" applyNumberFormat="1" applyFont="1" applyFill="1" applyBorder="1"/>
    <xf numFmtId="166" fontId="8" fillId="6" borderId="11" xfId="0" applyNumberFormat="1" applyFont="1" applyFill="1" applyBorder="1"/>
    <xf numFmtId="166" fontId="8" fillId="6" borderId="12" xfId="0" applyNumberFormat="1" applyFont="1" applyFill="1" applyBorder="1"/>
    <xf numFmtId="166" fontId="8" fillId="6" borderId="13" xfId="0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67" fontId="2" fillId="3" borderId="3" xfId="0" applyNumberFormat="1" applyFont="1" applyFill="1" applyBorder="1" applyAlignment="1">
      <alignment horizontal="center" vertical="center" wrapText="1"/>
    </xf>
    <xf numFmtId="167" fontId="2" fillId="3" borderId="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8">
    <dxf>
      <numFmt numFmtId="165" formatCode=";;;"/>
    </dxf>
    <dxf>
      <font>
        <color rgb="FFC00000"/>
      </font>
      <fill>
        <patternFill patternType="solid">
          <bgColor theme="3" tint="0.89996032593768116"/>
        </patternFill>
      </fill>
    </dxf>
    <dxf>
      <border diagonalUp="0" diagonalDown="0">
        <left style="thin">
          <color indexed="64"/>
        </left>
        <right/>
        <top/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fr-FR" sz="1440" b="1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fr-FR" sz="1440" b="1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rPr>
              <a:t>Budget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fr-FR" sz="1440" b="1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0.21496299153154338"/>
          <c:w val="1"/>
          <c:h val="0.40153624121972037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8EE-4DB8-817C-699F15913C8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8EE-4DB8-817C-699F15913C8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8EE-4DB8-817C-699F15913C8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8EE-4DB8-817C-699F15913C8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8EE-4DB8-817C-699F15913C8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8EE-4DB8-817C-699F15913C8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8EE-4DB8-817C-699F15913C8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8EE-4DB8-817C-699F15913C80}"/>
              </c:ext>
            </c:extLst>
          </c:dPt>
          <c:cat>
            <c:strRef>
              <c:f>Miamito!$D$7:$D$13</c:f>
              <c:strCache>
                <c:ptCount val="7"/>
                <c:pt idx="0">
                  <c:v>Production</c:v>
                </c:pt>
                <c:pt idx="1">
                  <c:v>Marketing</c:v>
                </c:pt>
                <c:pt idx="2">
                  <c:v>Ventes</c:v>
                </c:pt>
                <c:pt idx="3">
                  <c:v>RH</c:v>
                </c:pt>
                <c:pt idx="4">
                  <c:v>Informatique</c:v>
                </c:pt>
                <c:pt idx="5">
                  <c:v>Logistique</c:v>
                </c:pt>
                <c:pt idx="6">
                  <c:v>Juridique</c:v>
                </c:pt>
              </c:strCache>
            </c:strRef>
          </c:cat>
          <c:val>
            <c:numRef>
              <c:f>Miamito!$E$7:$E$13</c:f>
              <c:numCache>
                <c:formatCode>_-* #\ ##0\ _€_-;\-* #\ ##0\ _€_-;_-* "-"\ _€_-;_-@_-</c:formatCode>
                <c:ptCount val="7"/>
                <c:pt idx="0">
                  <c:v>21000</c:v>
                </c:pt>
                <c:pt idx="1">
                  <c:v>12000</c:v>
                </c:pt>
                <c:pt idx="2">
                  <c:v>9500</c:v>
                </c:pt>
                <c:pt idx="3">
                  <c:v>4200</c:v>
                </c:pt>
                <c:pt idx="4">
                  <c:v>1600</c:v>
                </c:pt>
                <c:pt idx="5">
                  <c:v>1200</c:v>
                </c:pt>
                <c:pt idx="6">
                  <c:v>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DB-4DCD-9887-209561F7B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b="1">
                <a:solidFill>
                  <a:srgbClr val="0070C0"/>
                </a:solidFill>
              </a:rPr>
              <a:t>Budget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0.17832376552222121"/>
          <c:w val="1"/>
          <c:h val="0.37147272370721873"/>
        </c:manualLayout>
      </c:layout>
      <c:ofPieChart>
        <c:ofPieType val="pie"/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41D-40E7-BF07-A2194307314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41D-40E7-BF07-A2194307314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41D-40E7-BF07-A2194307314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41D-40E7-BF07-A2194307314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41D-40E7-BF07-A2194307314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41D-40E7-BF07-A2194307314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41D-40E7-BF07-A2194307314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41D-40E7-BF07-A21943073140}"/>
              </c:ext>
            </c:extLst>
          </c:dPt>
          <c:cat>
            <c:strRef>
              <c:f>Miamito!$D$7:$D$13</c:f>
              <c:strCache>
                <c:ptCount val="7"/>
                <c:pt idx="0">
                  <c:v>Production</c:v>
                </c:pt>
                <c:pt idx="1">
                  <c:v>Marketing</c:v>
                </c:pt>
                <c:pt idx="2">
                  <c:v>Ventes</c:v>
                </c:pt>
                <c:pt idx="3">
                  <c:v>RH</c:v>
                </c:pt>
                <c:pt idx="4">
                  <c:v>Informatique</c:v>
                </c:pt>
                <c:pt idx="5">
                  <c:v>Logistique</c:v>
                </c:pt>
                <c:pt idx="6">
                  <c:v>Juridique</c:v>
                </c:pt>
              </c:strCache>
            </c:strRef>
          </c:cat>
          <c:val>
            <c:numRef>
              <c:f>Miamito!$E$7:$E$13</c:f>
              <c:numCache>
                <c:formatCode>_-* #\ ##0\ _€_-;\-* #\ ##0\ _€_-;_-* "-"\ _€_-;_-@_-</c:formatCode>
                <c:ptCount val="7"/>
                <c:pt idx="0">
                  <c:v>21000</c:v>
                </c:pt>
                <c:pt idx="1">
                  <c:v>12000</c:v>
                </c:pt>
                <c:pt idx="2">
                  <c:v>9500</c:v>
                </c:pt>
                <c:pt idx="3">
                  <c:v>4200</c:v>
                </c:pt>
                <c:pt idx="4">
                  <c:v>1600</c:v>
                </c:pt>
                <c:pt idx="5">
                  <c:v>1200</c:v>
                </c:pt>
                <c:pt idx="6">
                  <c:v>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6-476E-8E9A-DC74187D2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00347683812251E-2"/>
          <c:y val="0.62357240556198079"/>
          <c:w val="0.88672751813985395"/>
          <c:h val="0.196380102213278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81130</xdr:colOff>
      <xdr:row>20</xdr:row>
      <xdr:rowOff>134471</xdr:rowOff>
    </xdr:from>
    <xdr:to>
      <xdr:col>8</xdr:col>
      <xdr:colOff>385484</xdr:colOff>
      <xdr:row>31</xdr:row>
      <xdr:rowOff>112060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D3DE4BCB-E6DA-B103-3CDD-353C9CE72E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15</xdr:row>
      <xdr:rowOff>83820</xdr:rowOff>
    </xdr:from>
    <xdr:to>
      <xdr:col>5</xdr:col>
      <xdr:colOff>197222</xdr:colOff>
      <xdr:row>27</xdr:row>
      <xdr:rowOff>17930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B6755CB7-583C-4AE8-83B5-C64CFA81C9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749DA8C-FB91-428F-8A41-D912C82E6686}" name="Tableau8" displayName="Tableau8" ref="B6:F11" totalsRowShown="0" headerRowDxfId="17" headerRowBorderDxfId="16" tableBorderDxfId="15">
  <autoFilter ref="B6:F11" xr:uid="{4749DA8C-FB91-428F-8A41-D912C82E6686}"/>
  <tableColumns count="5">
    <tableColumn id="1" xr3:uid="{609BF084-2ACD-4593-B41A-6EA7A6C92E83}" name="ID" dataDxfId="14">
      <calculatedColumnFormula>B6+1</calculatedColumnFormula>
    </tableColumn>
    <tableColumn id="2" xr3:uid="{DD3C5E54-AF79-47CE-B28F-360E90488A6A}" name="Prénom" dataDxfId="13"/>
    <tableColumn id="3" xr3:uid="{FA241630-3057-40AB-B35E-1E67CC5ABDF6}" name="Nom" dataDxfId="12"/>
    <tableColumn id="4" xr3:uid="{0910A8FF-C20B-4CAC-BF9F-C17FC2E36B89}" name="Département" dataDxfId="11"/>
    <tableColumn id="5" xr3:uid="{CEA32183-CAE1-487C-814D-E6EBA8A4788F}" name="Date Embauche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1422D1B-68ED-469B-99B3-6DE9847D63D1}" name="Tableau9" displayName="Tableau9" ref="B19:F24" totalsRowShown="0" headerRowDxfId="9" headerRowBorderDxfId="8" tableBorderDxfId="7">
  <autoFilter ref="B19:F24" xr:uid="{F1422D1B-68ED-469B-99B3-6DE9847D63D1}"/>
  <tableColumns count="5">
    <tableColumn id="1" xr3:uid="{D8447064-9ACE-4261-804C-089D3393A345}" name="ID Tâche" dataDxfId="6"/>
    <tableColumn id="2" xr3:uid="{9C385FB7-7AFC-4C1A-9DE1-6EF35ACE21B5}" name="Nom Tâche" dataDxfId="5"/>
    <tableColumn id="3" xr3:uid="{59519DE1-441D-44A6-B945-437A5B37EAE8}" name="Date Création" dataDxfId="4"/>
    <tableColumn id="4" xr3:uid="{A6CE9668-9BD2-42FE-8593-0F487E7420D6}" name="Assigné à" dataDxfId="3"/>
    <tableColumn id="5" xr3:uid="{39D1BE9A-FD08-4B3E-B2CE-9C27ED360943}" name="Statut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84046-3B70-4888-AFDE-00DBF98CCEF7}">
  <dimension ref="B2:G22"/>
  <sheetViews>
    <sheetView showGridLines="0" zoomScale="85" zoomScaleNormal="85" workbookViewId="0">
      <selection activeCell="G10" sqref="G10"/>
    </sheetView>
  </sheetViews>
  <sheetFormatPr baseColWidth="10" defaultRowHeight="15" x14ac:dyDescent="0.2"/>
  <cols>
    <col min="1" max="1" width="2.5" customWidth="1"/>
    <col min="2" max="2" width="16.83203125" bestFit="1" customWidth="1"/>
    <col min="3" max="3" width="9.83203125" bestFit="1" customWidth="1"/>
    <col min="4" max="4" width="20" bestFit="1" customWidth="1"/>
    <col min="5" max="5" width="11.5" customWidth="1"/>
  </cols>
  <sheetData>
    <row r="2" spans="2:7" ht="48" customHeight="1" x14ac:dyDescent="0.2">
      <c r="B2" s="51"/>
      <c r="C2" s="52"/>
      <c r="D2" s="52"/>
      <c r="E2" s="53"/>
    </row>
    <row r="3" spans="2:7" x14ac:dyDescent="0.2">
      <c r="B3" s="5"/>
      <c r="C3" s="6"/>
      <c r="D3" s="6"/>
      <c r="E3" s="7"/>
    </row>
    <row r="4" spans="2:7" ht="21.5" customHeight="1" x14ac:dyDescent="0.2">
      <c r="B4" s="54" t="s">
        <v>15</v>
      </c>
      <c r="C4" s="55"/>
      <c r="D4" s="55"/>
      <c r="E4" s="56"/>
    </row>
    <row r="5" spans="2:7" x14ac:dyDescent="0.2">
      <c r="B5" s="5"/>
      <c r="C5" s="6"/>
      <c r="D5" s="6"/>
      <c r="E5" s="7"/>
    </row>
    <row r="6" spans="2:7" ht="21" customHeight="1" x14ac:dyDescent="0.2">
      <c r="B6" s="9" t="s">
        <v>2</v>
      </c>
      <c r="C6" s="9" t="s">
        <v>16</v>
      </c>
      <c r="D6" s="9" t="s">
        <v>17</v>
      </c>
      <c r="E6" s="9" t="s">
        <v>3</v>
      </c>
    </row>
    <row r="7" spans="2:7" ht="21.5" customHeight="1" x14ac:dyDescent="0.2">
      <c r="B7" s="8" t="s">
        <v>4</v>
      </c>
      <c r="C7" s="10">
        <v>4523.2</v>
      </c>
      <c r="D7" s="12" t="str">
        <f ca="1">_xlfn.FORMULATEXT(E7)</f>
        <v>=ARRONDI(C7;0)</v>
      </c>
      <c r="E7" s="10">
        <f>ROUND(C7,0)</f>
        <v>4523</v>
      </c>
    </row>
    <row r="8" spans="2:7" ht="21.5" customHeight="1" x14ac:dyDescent="0.2">
      <c r="B8" s="8" t="s">
        <v>5</v>
      </c>
      <c r="C8" s="10">
        <v>3187.7</v>
      </c>
      <c r="D8" s="12" t="str">
        <f t="shared" ref="D8:D17" ca="1" si="0">_xlfn.FORMULATEXT(E8)</f>
        <v>=ARRONDI(C8;0)</v>
      </c>
      <c r="E8" s="10">
        <f t="shared" ref="E8:E16" si="1">ROUND(C8,0)</f>
        <v>3188</v>
      </c>
    </row>
    <row r="9" spans="2:7" ht="21.5" customHeight="1" x14ac:dyDescent="0.2">
      <c r="B9" s="8" t="s">
        <v>6</v>
      </c>
      <c r="C9" s="10">
        <v>6881.2</v>
      </c>
      <c r="D9" s="12" t="str">
        <f t="shared" ca="1" si="0"/>
        <v>=ARRONDI(C9;0)</v>
      </c>
      <c r="E9" s="10">
        <f t="shared" si="1"/>
        <v>6881</v>
      </c>
    </row>
    <row r="10" spans="2:7" ht="21.5" customHeight="1" x14ac:dyDescent="0.2">
      <c r="B10" s="8" t="s">
        <v>7</v>
      </c>
      <c r="C10" s="10">
        <v>6606.6</v>
      </c>
      <c r="D10" s="12" t="str">
        <f t="shared" ca="1" si="0"/>
        <v>=ARRONDI(C10;0)</v>
      </c>
      <c r="E10" s="10">
        <f t="shared" si="1"/>
        <v>6607</v>
      </c>
    </row>
    <row r="11" spans="2:7" ht="21.5" customHeight="1" x14ac:dyDescent="0.2">
      <c r="B11" s="8" t="s">
        <v>8</v>
      </c>
      <c r="C11" s="10">
        <v>6054.9</v>
      </c>
      <c r="D11" s="12" t="str">
        <f t="shared" ca="1" si="0"/>
        <v>=ARRONDI(C11;0)</v>
      </c>
      <c r="E11" s="10">
        <f t="shared" si="1"/>
        <v>6055</v>
      </c>
      <c r="G11" t="s">
        <v>0</v>
      </c>
    </row>
    <row r="12" spans="2:7" ht="21.5" customHeight="1" x14ac:dyDescent="0.2">
      <c r="B12" s="8" t="s">
        <v>9</v>
      </c>
      <c r="C12" s="10">
        <v>8350.5</v>
      </c>
      <c r="D12" s="12" t="str">
        <f t="shared" ca="1" si="0"/>
        <v>=ARRONDI(C12;0)</v>
      </c>
      <c r="E12" s="10">
        <f t="shared" si="1"/>
        <v>8351</v>
      </c>
      <c r="G12" t="s">
        <v>0</v>
      </c>
    </row>
    <row r="13" spans="2:7" ht="21.5" customHeight="1" x14ac:dyDescent="0.2">
      <c r="B13" s="8" t="s">
        <v>10</v>
      </c>
      <c r="C13" s="10">
        <v>7094.4</v>
      </c>
      <c r="D13" s="12" t="str">
        <f t="shared" ca="1" si="0"/>
        <v>=ARRONDI(C13;0)</v>
      </c>
      <c r="E13" s="10">
        <f t="shared" si="1"/>
        <v>7094</v>
      </c>
    </row>
    <row r="14" spans="2:7" ht="21.5" customHeight="1" x14ac:dyDescent="0.2">
      <c r="B14" s="8" t="s">
        <v>11</v>
      </c>
      <c r="C14" s="10">
        <v>3061.1</v>
      </c>
      <c r="D14" s="12" t="str">
        <f t="shared" ca="1" si="0"/>
        <v>=ARRONDI(C14;0)</v>
      </c>
      <c r="E14" s="10">
        <f t="shared" si="1"/>
        <v>3061</v>
      </c>
    </row>
    <row r="15" spans="2:7" ht="21.5" customHeight="1" x14ac:dyDescent="0.2">
      <c r="B15" s="8" t="s">
        <v>12</v>
      </c>
      <c r="C15" s="10">
        <v>3914</v>
      </c>
      <c r="D15" s="12" t="str">
        <f t="shared" ca="1" si="0"/>
        <v>=ARRONDI(C15;0)</v>
      </c>
      <c r="E15" s="10">
        <f t="shared" si="1"/>
        <v>3914</v>
      </c>
    </row>
    <row r="16" spans="2:7" ht="21.5" customHeight="1" x14ac:dyDescent="0.2">
      <c r="B16" s="8" t="s">
        <v>13</v>
      </c>
      <c r="C16" s="10">
        <v>7095.4</v>
      </c>
      <c r="D16" s="12" t="str">
        <f t="shared" ca="1" si="0"/>
        <v>=ARRONDI(C16;0)</v>
      </c>
      <c r="E16" s="10">
        <f t="shared" si="1"/>
        <v>7095</v>
      </c>
    </row>
    <row r="17" spans="2:5" ht="16.75" customHeight="1" x14ac:dyDescent="0.2">
      <c r="B17" s="1" t="s">
        <v>14</v>
      </c>
      <c r="C17" s="11">
        <v>56769.440000000002</v>
      </c>
      <c r="D17" s="13" t="str">
        <f t="shared" ca="1" si="0"/>
        <v>=SOMME(E7:E16)</v>
      </c>
      <c r="E17" s="11">
        <f>SUM(E7:E16)</f>
        <v>56769</v>
      </c>
    </row>
    <row r="18" spans="2:5" x14ac:dyDescent="0.2">
      <c r="B18" s="2"/>
      <c r="C18" s="3"/>
      <c r="D18" s="3"/>
      <c r="E18" s="4"/>
    </row>
    <row r="19" spans="2:5" ht="48" customHeight="1" x14ac:dyDescent="0.2">
      <c r="B19" s="57" t="s">
        <v>0</v>
      </c>
      <c r="C19" s="58"/>
      <c r="D19" s="58"/>
      <c r="E19" s="59"/>
    </row>
    <row r="22" spans="2:5" x14ac:dyDescent="0.2">
      <c r="E22" t="s">
        <v>0</v>
      </c>
    </row>
  </sheetData>
  <mergeCells count="3">
    <mergeCell ref="B2:E2"/>
    <mergeCell ref="B4:E4"/>
    <mergeCell ref="B19:E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0E0E-2C96-4DF2-BC83-6F8EDCE472E9}">
  <dimension ref="B2:F19"/>
  <sheetViews>
    <sheetView showGridLines="0" zoomScale="70" zoomScaleNormal="70" workbookViewId="0">
      <selection activeCell="G10" sqref="G10"/>
    </sheetView>
  </sheetViews>
  <sheetFormatPr baseColWidth="10" defaultRowHeight="15" x14ac:dyDescent="0.2"/>
  <cols>
    <col min="1" max="1" width="2.5" customWidth="1"/>
    <col min="2" max="2" width="16.83203125" bestFit="1" customWidth="1"/>
    <col min="3" max="3" width="14.1640625" bestFit="1" customWidth="1"/>
    <col min="4" max="4" width="13.83203125" bestFit="1" customWidth="1"/>
  </cols>
  <sheetData>
    <row r="2" spans="2:6" ht="48" customHeight="1" x14ac:dyDescent="0.2">
      <c r="B2" s="51" t="s">
        <v>1</v>
      </c>
      <c r="C2" s="52"/>
      <c r="D2" s="53"/>
    </row>
    <row r="3" spans="2:6" x14ac:dyDescent="0.2">
      <c r="B3" s="5"/>
      <c r="C3" s="6"/>
      <c r="D3" s="7"/>
    </row>
    <row r="4" spans="2:6" ht="21.5" customHeight="1" x14ac:dyDescent="0.2">
      <c r="B4" s="54" t="s">
        <v>15</v>
      </c>
      <c r="C4" s="55"/>
      <c r="D4" s="56"/>
    </row>
    <row r="5" spans="2:6" x14ac:dyDescent="0.2">
      <c r="B5" s="5"/>
      <c r="C5" s="6"/>
      <c r="D5" s="7"/>
    </row>
    <row r="6" spans="2:6" ht="21" customHeight="1" x14ac:dyDescent="0.2">
      <c r="B6" s="9" t="s">
        <v>2</v>
      </c>
      <c r="C6" s="9" t="s">
        <v>16</v>
      </c>
      <c r="D6" s="9" t="s">
        <v>3</v>
      </c>
    </row>
    <row r="7" spans="2:6" ht="21.5" customHeight="1" x14ac:dyDescent="0.2">
      <c r="B7" s="8" t="s">
        <v>4</v>
      </c>
      <c r="C7" s="10">
        <v>4523.2951248999998</v>
      </c>
      <c r="D7" s="10">
        <f>ROUND(C7,0)</f>
        <v>4523</v>
      </c>
    </row>
    <row r="8" spans="2:6" ht="21.5" customHeight="1" x14ac:dyDescent="0.2">
      <c r="B8" s="8" t="s">
        <v>5</v>
      </c>
      <c r="C8" s="10">
        <v>3187.7416358</v>
      </c>
      <c r="D8" s="10">
        <f t="shared" ref="D8:D16" si="0">ROUND(C8,0)</f>
        <v>3188</v>
      </c>
    </row>
    <row r="9" spans="2:6" ht="21.5" customHeight="1" x14ac:dyDescent="0.2">
      <c r="B9" s="8" t="s">
        <v>6</v>
      </c>
      <c r="C9" s="10">
        <v>6881.2949675</v>
      </c>
      <c r="D9" s="10">
        <f t="shared" si="0"/>
        <v>6881</v>
      </c>
    </row>
    <row r="10" spans="2:6" ht="21.5" customHeight="1" x14ac:dyDescent="0.2">
      <c r="B10" s="8" t="s">
        <v>7</v>
      </c>
      <c r="C10" s="10">
        <v>6606.6321650999998</v>
      </c>
      <c r="D10" s="10">
        <f t="shared" si="0"/>
        <v>6607</v>
      </c>
    </row>
    <row r="11" spans="2:6" ht="21.5" customHeight="1" x14ac:dyDescent="0.2">
      <c r="B11" s="8" t="s">
        <v>8</v>
      </c>
      <c r="C11" s="10">
        <v>6054.9693715000003</v>
      </c>
      <c r="D11" s="10">
        <f t="shared" si="0"/>
        <v>6055</v>
      </c>
      <c r="F11" t="s">
        <v>0</v>
      </c>
    </row>
    <row r="12" spans="2:6" ht="21.5" customHeight="1" x14ac:dyDescent="0.2">
      <c r="B12" s="8" t="s">
        <v>9</v>
      </c>
      <c r="C12" s="10">
        <v>8350.5254554999992</v>
      </c>
      <c r="D12" s="10">
        <f t="shared" si="0"/>
        <v>8351</v>
      </c>
    </row>
    <row r="13" spans="2:6" ht="21.5" customHeight="1" x14ac:dyDescent="0.2">
      <c r="B13" s="8" t="s">
        <v>10</v>
      </c>
      <c r="C13" s="10">
        <v>7094.4231385000003</v>
      </c>
      <c r="D13" s="10">
        <f t="shared" si="0"/>
        <v>7094</v>
      </c>
    </row>
    <row r="14" spans="2:6" ht="21.5" customHeight="1" x14ac:dyDescent="0.2">
      <c r="B14" s="8" t="s">
        <v>11</v>
      </c>
      <c r="C14" s="10">
        <v>3061.1472792999998</v>
      </c>
      <c r="D14" s="10">
        <f t="shared" si="0"/>
        <v>3061</v>
      </c>
    </row>
    <row r="15" spans="2:6" ht="21.5" customHeight="1" x14ac:dyDescent="0.2">
      <c r="B15" s="8" t="s">
        <v>12</v>
      </c>
      <c r="C15" s="10">
        <v>3914.0593171999999</v>
      </c>
      <c r="D15" s="10">
        <f t="shared" si="0"/>
        <v>3914</v>
      </c>
    </row>
    <row r="16" spans="2:6" ht="21.5" customHeight="1" x14ac:dyDescent="0.2">
      <c r="B16" s="8" t="s">
        <v>13</v>
      </c>
      <c r="C16" s="10">
        <v>7095.4053652000002</v>
      </c>
      <c r="D16" s="10">
        <f t="shared" si="0"/>
        <v>7095</v>
      </c>
    </row>
    <row r="17" spans="2:4" x14ac:dyDescent="0.2">
      <c r="B17" s="1" t="s">
        <v>14</v>
      </c>
      <c r="C17" s="11">
        <v>56769.440000000002</v>
      </c>
      <c r="D17" s="11">
        <f>SUM(D7:D16)</f>
        <v>56769</v>
      </c>
    </row>
    <row r="18" spans="2:4" x14ac:dyDescent="0.2">
      <c r="B18" s="2"/>
      <c r="C18" s="3"/>
      <c r="D18" s="4"/>
    </row>
    <row r="19" spans="2:4" ht="48" customHeight="1" x14ac:dyDescent="0.2">
      <c r="B19" s="57"/>
      <c r="C19" s="58"/>
      <c r="D19" s="59"/>
    </row>
  </sheetData>
  <mergeCells count="3">
    <mergeCell ref="B19:D19"/>
    <mergeCell ref="B2:D2"/>
    <mergeCell ref="B4: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3C6A7-BB89-4378-8971-CE607CE64DB7}">
  <dimension ref="B2:F22"/>
  <sheetViews>
    <sheetView zoomScale="70" zoomScaleNormal="70" workbookViewId="0">
      <selection activeCell="G10" sqref="G10"/>
    </sheetView>
  </sheetViews>
  <sheetFormatPr baseColWidth="10" defaultRowHeight="15" x14ac:dyDescent="0.2"/>
  <cols>
    <col min="1" max="1" width="2.5" customWidth="1"/>
    <col min="2" max="2" width="17.83203125" customWidth="1"/>
    <col min="3" max="3" width="12" customWidth="1"/>
    <col min="4" max="4" width="11.1640625" customWidth="1"/>
  </cols>
  <sheetData>
    <row r="2" spans="2:6" ht="48" customHeight="1" x14ac:dyDescent="0.2">
      <c r="B2" s="51" t="s">
        <v>1</v>
      </c>
      <c r="C2" s="52"/>
      <c r="D2" s="53"/>
    </row>
    <row r="3" spans="2:6" x14ac:dyDescent="0.2">
      <c r="B3" s="5"/>
      <c r="C3" s="6"/>
      <c r="D3" s="7"/>
    </row>
    <row r="4" spans="2:6" ht="21.5" customHeight="1" x14ac:dyDescent="0.2">
      <c r="B4" s="54" t="s">
        <v>15</v>
      </c>
      <c r="C4" s="55"/>
      <c r="D4" s="56"/>
    </row>
    <row r="5" spans="2:6" x14ac:dyDescent="0.2">
      <c r="B5" s="5"/>
      <c r="C5" s="6"/>
      <c r="D5" s="7"/>
    </row>
    <row r="6" spans="2:6" ht="21" customHeight="1" x14ac:dyDescent="0.2">
      <c r="B6" s="9" t="s">
        <v>2</v>
      </c>
      <c r="C6" s="9" t="s">
        <v>16</v>
      </c>
      <c r="D6" s="9" t="s">
        <v>3</v>
      </c>
    </row>
    <row r="7" spans="2:6" ht="21.5" customHeight="1" x14ac:dyDescent="0.2">
      <c r="B7" s="8" t="s">
        <v>4</v>
      </c>
      <c r="C7" s="10">
        <v>4523.2</v>
      </c>
      <c r="D7" s="10">
        <f>ROUND(C7,0)</f>
        <v>4523</v>
      </c>
    </row>
    <row r="8" spans="2:6" ht="21.5" customHeight="1" x14ac:dyDescent="0.2">
      <c r="B8" s="8" t="s">
        <v>5</v>
      </c>
      <c r="C8" s="10">
        <v>3187.7</v>
      </c>
      <c r="D8" s="10">
        <f t="shared" ref="D8:D16" si="0">ROUND(C8,0)</f>
        <v>3188</v>
      </c>
    </row>
    <row r="9" spans="2:6" ht="21.5" customHeight="1" x14ac:dyDescent="0.2">
      <c r="B9" s="8" t="s">
        <v>6</v>
      </c>
      <c r="C9" s="10">
        <v>6881.2</v>
      </c>
      <c r="D9" s="10">
        <f t="shared" si="0"/>
        <v>6881</v>
      </c>
    </row>
    <row r="10" spans="2:6" ht="21.5" customHeight="1" x14ac:dyDescent="0.2">
      <c r="B10" s="8" t="s">
        <v>7</v>
      </c>
      <c r="C10" s="10">
        <v>6606.6</v>
      </c>
      <c r="D10" s="10">
        <f t="shared" si="0"/>
        <v>6607</v>
      </c>
    </row>
    <row r="11" spans="2:6" ht="21.5" customHeight="1" x14ac:dyDescent="0.2">
      <c r="B11" s="8" t="s">
        <v>8</v>
      </c>
      <c r="C11" s="10">
        <v>6054.9</v>
      </c>
      <c r="D11" s="10">
        <f t="shared" si="0"/>
        <v>6055</v>
      </c>
      <c r="F11" t="s">
        <v>0</v>
      </c>
    </row>
    <row r="12" spans="2:6" ht="21.5" customHeight="1" x14ac:dyDescent="0.2">
      <c r="B12" s="8" t="s">
        <v>9</v>
      </c>
      <c r="C12" s="10">
        <v>8350.5</v>
      </c>
      <c r="D12" s="10">
        <f t="shared" si="0"/>
        <v>8351</v>
      </c>
    </row>
    <row r="13" spans="2:6" ht="21.5" customHeight="1" x14ac:dyDescent="0.2">
      <c r="B13" s="8" t="s">
        <v>10</v>
      </c>
      <c r="C13" s="10">
        <v>7094.4</v>
      </c>
      <c r="D13" s="10">
        <f t="shared" si="0"/>
        <v>7094</v>
      </c>
    </row>
    <row r="14" spans="2:6" ht="21.5" customHeight="1" x14ac:dyDescent="0.2">
      <c r="B14" s="8" t="s">
        <v>11</v>
      </c>
      <c r="C14" s="10">
        <v>3061.1</v>
      </c>
      <c r="D14" s="10">
        <f t="shared" si="0"/>
        <v>3061</v>
      </c>
    </row>
    <row r="15" spans="2:6" ht="21.5" customHeight="1" x14ac:dyDescent="0.2">
      <c r="B15" s="8" t="s">
        <v>12</v>
      </c>
      <c r="C15" s="10">
        <v>3914</v>
      </c>
      <c r="D15" s="10">
        <f t="shared" si="0"/>
        <v>3914</v>
      </c>
    </row>
    <row r="16" spans="2:6" ht="21.5" customHeight="1" x14ac:dyDescent="0.2">
      <c r="B16" s="8" t="s">
        <v>13</v>
      </c>
      <c r="C16" s="10">
        <v>7095.4</v>
      </c>
      <c r="D16" s="10">
        <f t="shared" si="0"/>
        <v>7095</v>
      </c>
    </row>
    <row r="17" spans="2:4" x14ac:dyDescent="0.2">
      <c r="B17" s="1" t="s">
        <v>14</v>
      </c>
      <c r="C17" s="11">
        <v>56769.440000000002</v>
      </c>
      <c r="D17" s="11">
        <f>SUM(D7:D16)</f>
        <v>56769</v>
      </c>
    </row>
    <row r="18" spans="2:4" x14ac:dyDescent="0.2">
      <c r="B18" s="2"/>
      <c r="C18" s="3"/>
      <c r="D18" s="4"/>
    </row>
    <row r="19" spans="2:4" ht="48" customHeight="1" x14ac:dyDescent="0.2">
      <c r="B19" s="57" t="s">
        <v>18</v>
      </c>
      <c r="C19" s="58"/>
      <c r="D19" s="59"/>
    </row>
    <row r="22" spans="2:4" x14ac:dyDescent="0.2">
      <c r="D22" t="s">
        <v>0</v>
      </c>
    </row>
  </sheetData>
  <mergeCells count="3">
    <mergeCell ref="B2:D2"/>
    <mergeCell ref="B4:D4"/>
    <mergeCell ref="B19:D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63F41-9355-4A5D-97E2-A19798BDF198}">
  <dimension ref="B2:I27"/>
  <sheetViews>
    <sheetView showGridLines="0" workbookViewId="0">
      <selection activeCell="B2" sqref="B2:G13"/>
    </sheetView>
  </sheetViews>
  <sheetFormatPr baseColWidth="10" defaultRowHeight="15" x14ac:dyDescent="0.2"/>
  <cols>
    <col min="1" max="1" width="3.5" customWidth="1"/>
    <col min="3" max="3" width="18.5" bestFit="1" customWidth="1"/>
    <col min="8" max="8" width="11.1640625" customWidth="1"/>
    <col min="9" max="9" width="17.6640625" bestFit="1" customWidth="1"/>
  </cols>
  <sheetData>
    <row r="2" spans="2:9" ht="20" x14ac:dyDescent="0.2">
      <c r="B2" s="62"/>
      <c r="C2" s="60"/>
      <c r="D2" s="60"/>
      <c r="E2" s="60"/>
      <c r="F2" s="60"/>
      <c r="G2" s="61"/>
    </row>
    <row r="3" spans="2:9" ht="6" customHeight="1" x14ac:dyDescent="0.2">
      <c r="B3" s="66"/>
      <c r="C3" s="67"/>
      <c r="D3" s="67"/>
      <c r="E3" s="67"/>
      <c r="F3" s="67"/>
      <c r="G3" s="68"/>
    </row>
    <row r="4" spans="2:9" ht="18" customHeight="1" x14ac:dyDescent="0.2">
      <c r="B4" s="63" t="s">
        <v>68</v>
      </c>
      <c r="C4" s="64"/>
      <c r="D4" s="64"/>
      <c r="E4" s="64"/>
      <c r="F4" s="64"/>
      <c r="G4" s="65"/>
    </row>
    <row r="5" spans="2:9" ht="6" customHeight="1" x14ac:dyDescent="0.2">
      <c r="B5" s="69"/>
      <c r="C5" s="70"/>
      <c r="D5" s="70"/>
      <c r="E5" s="70"/>
      <c r="F5" s="70"/>
      <c r="G5" s="71"/>
    </row>
    <row r="6" spans="2:9" x14ac:dyDescent="0.2">
      <c r="B6" s="9" t="s">
        <v>19</v>
      </c>
      <c r="C6" s="9" t="s">
        <v>20</v>
      </c>
      <c r="D6" s="9" t="s">
        <v>21</v>
      </c>
      <c r="E6" s="9" t="s">
        <v>22</v>
      </c>
      <c r="F6" s="9" t="s">
        <v>23</v>
      </c>
      <c r="G6" s="9" t="s">
        <v>24</v>
      </c>
      <c r="I6" s="9" t="s">
        <v>74</v>
      </c>
    </row>
    <row r="7" spans="2:9" x14ac:dyDescent="0.2">
      <c r="B7" s="17" t="s">
        <v>25</v>
      </c>
      <c r="C7" s="17" t="s">
        <v>69</v>
      </c>
      <c r="D7" s="19">
        <v>45580</v>
      </c>
      <c r="E7" s="21" t="s">
        <v>64</v>
      </c>
      <c r="F7" s="17" t="s">
        <v>28</v>
      </c>
      <c r="G7" s="19">
        <v>45626</v>
      </c>
      <c r="I7" s="21" t="str" cm="1">
        <f t="array" ref="I7:I10">_xlfn.UNIQUE(E7:E11,FALSE,FALSE)</f>
        <v>Pierre</v>
      </c>
    </row>
    <row r="8" spans="2:9" x14ac:dyDescent="0.2">
      <c r="B8" s="17" t="s">
        <v>29</v>
      </c>
      <c r="C8" s="17" t="s">
        <v>70</v>
      </c>
      <c r="D8" s="19">
        <v>45585</v>
      </c>
      <c r="E8" s="21" t="s">
        <v>65</v>
      </c>
      <c r="F8" s="17" t="s">
        <v>32</v>
      </c>
      <c r="G8" s="19">
        <v>45641</v>
      </c>
      <c r="I8" s="21" t="str">
        <v>Paul</v>
      </c>
    </row>
    <row r="9" spans="2:9" x14ac:dyDescent="0.2">
      <c r="B9" s="17" t="s">
        <v>33</v>
      </c>
      <c r="C9" s="17" t="s">
        <v>71</v>
      </c>
      <c r="D9" s="19">
        <v>45597</v>
      </c>
      <c r="E9" s="21" t="s">
        <v>66</v>
      </c>
      <c r="F9" s="17" t="s">
        <v>36</v>
      </c>
      <c r="G9" s="19">
        <v>45621</v>
      </c>
      <c r="I9" s="21" t="str">
        <v>Jacques</v>
      </c>
    </row>
    <row r="10" spans="2:9" x14ac:dyDescent="0.2">
      <c r="B10" s="17" t="s">
        <v>37</v>
      </c>
      <c r="C10" s="17" t="s">
        <v>72</v>
      </c>
      <c r="D10" s="19">
        <v>45601</v>
      </c>
      <c r="E10" s="21" t="s">
        <v>66</v>
      </c>
      <c r="F10" s="17" t="s">
        <v>36</v>
      </c>
      <c r="G10" s="19">
        <v>45616</v>
      </c>
      <c r="I10" s="22" t="str">
        <v>Gauthier</v>
      </c>
    </row>
    <row r="11" spans="2:9" x14ac:dyDescent="0.2">
      <c r="B11" s="18" t="s">
        <v>39</v>
      </c>
      <c r="C11" s="18" t="s">
        <v>73</v>
      </c>
      <c r="D11" s="20">
        <v>45606</v>
      </c>
      <c r="E11" s="22" t="s">
        <v>67</v>
      </c>
      <c r="F11" s="18" t="s">
        <v>36</v>
      </c>
      <c r="G11" s="20">
        <v>45626</v>
      </c>
    </row>
    <row r="12" spans="2:9" ht="6" customHeight="1" x14ac:dyDescent="0.2">
      <c r="B12" s="72"/>
      <c r="C12" s="73"/>
      <c r="D12" s="73"/>
      <c r="E12" s="73"/>
      <c r="F12" s="73"/>
      <c r="G12" s="74"/>
    </row>
    <row r="13" spans="2:9" ht="20" x14ac:dyDescent="0.2">
      <c r="B13" s="62"/>
      <c r="C13" s="60"/>
      <c r="D13" s="60"/>
      <c r="E13" s="60"/>
      <c r="F13" s="60"/>
      <c r="G13" s="61"/>
      <c r="H13" s="16"/>
    </row>
    <row r="16" spans="2:9" ht="20" x14ac:dyDescent="0.2">
      <c r="B16" s="60"/>
      <c r="C16" s="60"/>
      <c r="D16" s="60"/>
      <c r="E16" s="60"/>
      <c r="F16" s="60"/>
      <c r="G16" s="61"/>
    </row>
    <row r="17" spans="2:7" x14ac:dyDescent="0.2">
      <c r="B17" s="67"/>
      <c r="C17" s="67"/>
      <c r="D17" s="67"/>
      <c r="E17" s="67"/>
      <c r="F17" s="67"/>
      <c r="G17" s="68"/>
    </row>
    <row r="18" spans="2:7" ht="19" x14ac:dyDescent="0.2">
      <c r="B18" s="64" t="s">
        <v>63</v>
      </c>
      <c r="C18" s="64"/>
      <c r="D18" s="64"/>
      <c r="E18" s="64"/>
      <c r="F18" s="64"/>
      <c r="G18" s="65"/>
    </row>
    <row r="19" spans="2:7" x14ac:dyDescent="0.2">
      <c r="B19" s="69"/>
      <c r="C19" s="70"/>
      <c r="D19" s="70"/>
      <c r="E19" s="70"/>
      <c r="F19" s="70"/>
      <c r="G19" s="71"/>
    </row>
    <row r="20" spans="2:7" x14ac:dyDescent="0.2">
      <c r="B20" s="9" t="s">
        <v>19</v>
      </c>
      <c r="C20" s="9" t="s">
        <v>20</v>
      </c>
      <c r="D20" s="9" t="s">
        <v>21</v>
      </c>
      <c r="E20" s="9" t="s">
        <v>22</v>
      </c>
      <c r="F20" s="9" t="s">
        <v>23</v>
      </c>
      <c r="G20" s="9" t="s">
        <v>24</v>
      </c>
    </row>
    <row r="21" spans="2:7" x14ac:dyDescent="0.2">
      <c r="B21" s="17" t="s">
        <v>25</v>
      </c>
      <c r="C21" s="17" t="s">
        <v>26</v>
      </c>
      <c r="D21" s="19">
        <v>45945</v>
      </c>
      <c r="E21" s="21" t="s">
        <v>66</v>
      </c>
      <c r="F21" s="17" t="s">
        <v>28</v>
      </c>
      <c r="G21" s="19">
        <v>45991</v>
      </c>
    </row>
    <row r="22" spans="2:7" x14ac:dyDescent="0.2">
      <c r="B22" s="17" t="s">
        <v>29</v>
      </c>
      <c r="C22" s="17" t="s">
        <v>30</v>
      </c>
      <c r="D22" s="19">
        <v>45950</v>
      </c>
      <c r="E22" s="21" t="s">
        <v>65</v>
      </c>
      <c r="F22" s="17" t="s">
        <v>32</v>
      </c>
      <c r="G22" s="19">
        <v>46006</v>
      </c>
    </row>
    <row r="23" spans="2:7" x14ac:dyDescent="0.2">
      <c r="B23" s="17" t="s">
        <v>33</v>
      </c>
      <c r="C23" s="17" t="s">
        <v>34</v>
      </c>
      <c r="D23" s="19">
        <v>45962</v>
      </c>
      <c r="E23" s="21" t="s">
        <v>65</v>
      </c>
      <c r="F23" s="17" t="s">
        <v>36</v>
      </c>
      <c r="G23" s="19">
        <v>45986</v>
      </c>
    </row>
    <row r="24" spans="2:7" x14ac:dyDescent="0.2">
      <c r="B24" s="17" t="s">
        <v>37</v>
      </c>
      <c r="C24" s="17" t="s">
        <v>38</v>
      </c>
      <c r="D24" s="19">
        <v>45966</v>
      </c>
      <c r="E24" s="21"/>
      <c r="F24" s="17" t="s">
        <v>36</v>
      </c>
      <c r="G24" s="19">
        <v>45981</v>
      </c>
    </row>
    <row r="25" spans="2:7" x14ac:dyDescent="0.2">
      <c r="B25" s="18" t="s">
        <v>39</v>
      </c>
      <c r="C25" s="18" t="s">
        <v>40</v>
      </c>
      <c r="D25" s="20">
        <v>45971</v>
      </c>
      <c r="E25" s="22"/>
      <c r="F25" s="18" t="s">
        <v>36</v>
      </c>
      <c r="G25" s="20">
        <v>45991</v>
      </c>
    </row>
    <row r="26" spans="2:7" x14ac:dyDescent="0.2">
      <c r="B26" s="73"/>
      <c r="C26" s="73"/>
      <c r="D26" s="73"/>
      <c r="E26" s="73"/>
      <c r="F26" s="73"/>
      <c r="G26" s="74"/>
    </row>
    <row r="27" spans="2:7" ht="20" x14ac:dyDescent="0.2">
      <c r="B27" s="60"/>
      <c r="C27" s="60"/>
      <c r="D27" s="60"/>
      <c r="E27" s="60"/>
      <c r="F27" s="60"/>
      <c r="G27" s="61"/>
    </row>
  </sheetData>
  <mergeCells count="12">
    <mergeCell ref="B27:G27"/>
    <mergeCell ref="B2:G2"/>
    <mergeCell ref="B13:G13"/>
    <mergeCell ref="B4:G4"/>
    <mergeCell ref="B3:G3"/>
    <mergeCell ref="B5:G5"/>
    <mergeCell ref="B12:G12"/>
    <mergeCell ref="B16:G16"/>
    <mergeCell ref="B17:G17"/>
    <mergeCell ref="B18:G18"/>
    <mergeCell ref="B19:G19"/>
    <mergeCell ref="B26:G26"/>
  </mergeCells>
  <dataValidations count="2">
    <dataValidation type="list" allowBlank="1" showInputMessage="1" showErrorMessage="1" sqref="D6 D20" xr:uid="{5B43491B-F911-4035-9397-83D342ED0267}">
      <formula1>$B$6:$B$10</formula1>
    </dataValidation>
    <dataValidation type="list" allowBlank="1" showInputMessage="1" showErrorMessage="1" sqref="E21:E25" xr:uid="{88CAAF11-571D-40DF-9772-C7A96A1621A5}">
      <formula1>_xlfn.ANCHORARRAY($I$7)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E3D25-53F8-466F-BB49-F0FE97F8EA9D}">
  <dimension ref="B2:E25"/>
  <sheetViews>
    <sheetView showGridLines="0" workbookViewId="0">
      <selection activeCell="B2" sqref="B2:E25"/>
    </sheetView>
  </sheetViews>
  <sheetFormatPr baseColWidth="10" defaultRowHeight="15" outlineLevelRow="1" x14ac:dyDescent="0.2"/>
  <cols>
    <col min="1" max="1" width="3.5" customWidth="1"/>
  </cols>
  <sheetData>
    <row r="2" spans="2:5" ht="20" x14ac:dyDescent="0.2">
      <c r="B2" s="62"/>
      <c r="C2" s="60"/>
      <c r="D2" s="60"/>
      <c r="E2" s="61"/>
    </row>
    <row r="3" spans="2:5" x14ac:dyDescent="0.2">
      <c r="B3" s="66"/>
      <c r="C3" s="67"/>
      <c r="D3" s="67"/>
      <c r="E3" s="68"/>
    </row>
    <row r="4" spans="2:5" ht="18" customHeight="1" x14ac:dyDescent="0.2">
      <c r="B4" s="63" t="s">
        <v>75</v>
      </c>
      <c r="C4" s="64"/>
      <c r="D4" s="64"/>
      <c r="E4" s="65"/>
    </row>
    <row r="5" spans="2:5" x14ac:dyDescent="0.2">
      <c r="B5" s="69"/>
      <c r="C5" s="70"/>
      <c r="D5" s="70"/>
      <c r="E5" s="71"/>
    </row>
    <row r="6" spans="2:5" x14ac:dyDescent="0.2">
      <c r="B6" s="9" t="s">
        <v>76</v>
      </c>
      <c r="C6" s="9" t="s">
        <v>64</v>
      </c>
      <c r="D6" s="9" t="s">
        <v>65</v>
      </c>
      <c r="E6" s="9" t="s">
        <v>66</v>
      </c>
    </row>
    <row r="7" spans="2:5" x14ac:dyDescent="0.2">
      <c r="B7" s="29" t="s">
        <v>77</v>
      </c>
      <c r="C7" s="29">
        <f>SUM(C8:C10)</f>
        <v>2274</v>
      </c>
      <c r="D7" s="29">
        <f t="shared" ref="D7" si="0">SUM(D8:D10)</f>
        <v>1857</v>
      </c>
      <c r="E7" s="29">
        <f t="shared" ref="E7" si="1">SUM(E8:E10)</f>
        <v>2601</v>
      </c>
    </row>
    <row r="8" spans="2:5" hidden="1" outlineLevel="1" x14ac:dyDescent="0.2">
      <c r="B8" s="17" t="s">
        <v>78</v>
      </c>
      <c r="C8" s="17">
        <v>807</v>
      </c>
      <c r="D8" s="17">
        <v>956</v>
      </c>
      <c r="E8" s="17">
        <v>789</v>
      </c>
    </row>
    <row r="9" spans="2:5" hidden="1" outlineLevel="1" x14ac:dyDescent="0.2">
      <c r="B9" s="17" t="s">
        <v>79</v>
      </c>
      <c r="C9" s="17">
        <v>969</v>
      </c>
      <c r="D9" s="17">
        <v>287</v>
      </c>
      <c r="E9" s="17">
        <v>969</v>
      </c>
    </row>
    <row r="10" spans="2:5" hidden="1" outlineLevel="1" x14ac:dyDescent="0.2">
      <c r="B10" s="17" t="s">
        <v>80</v>
      </c>
      <c r="C10" s="17">
        <v>498</v>
      </c>
      <c r="D10" s="17">
        <v>614</v>
      </c>
      <c r="E10" s="17">
        <v>843</v>
      </c>
    </row>
    <row r="11" spans="2:5" collapsed="1" x14ac:dyDescent="0.2">
      <c r="B11" s="29" t="s">
        <v>90</v>
      </c>
      <c r="C11" s="29">
        <f>SUM(C12:C14)</f>
        <v>1885</v>
      </c>
      <c r="D11" s="29">
        <f t="shared" ref="D11" si="2">SUM(D12:D14)</f>
        <v>686</v>
      </c>
      <c r="E11" s="29">
        <f t="shared" ref="E11" si="3">SUM(E12:E14)</f>
        <v>1741</v>
      </c>
    </row>
    <row r="12" spans="2:5" outlineLevel="1" x14ac:dyDescent="0.2">
      <c r="B12" s="17" t="s">
        <v>81</v>
      </c>
      <c r="C12" s="30">
        <v>748</v>
      </c>
      <c r="D12" s="30">
        <v>302</v>
      </c>
      <c r="E12" s="30">
        <v>590</v>
      </c>
    </row>
    <row r="13" spans="2:5" outlineLevel="1" x14ac:dyDescent="0.2">
      <c r="B13" s="17" t="s">
        <v>82</v>
      </c>
      <c r="C13" s="17">
        <v>434</v>
      </c>
      <c r="D13" s="17">
        <v>106</v>
      </c>
      <c r="E13" s="17">
        <v>293</v>
      </c>
    </row>
    <row r="14" spans="2:5" outlineLevel="1" x14ac:dyDescent="0.2">
      <c r="B14" s="17" t="s">
        <v>83</v>
      </c>
      <c r="C14" s="18">
        <v>703</v>
      </c>
      <c r="D14" s="18">
        <v>278</v>
      </c>
      <c r="E14" s="18">
        <v>858</v>
      </c>
    </row>
    <row r="15" spans="2:5" x14ac:dyDescent="0.2">
      <c r="B15" s="29" t="s">
        <v>92</v>
      </c>
      <c r="C15" s="29">
        <f>SUM(C16:C18)</f>
        <v>2166</v>
      </c>
      <c r="D15" s="29">
        <f t="shared" ref="D15" si="4">SUM(D16:D18)</f>
        <v>1549</v>
      </c>
      <c r="E15" s="29">
        <f t="shared" ref="E15" si="5">SUM(E16:E18)</f>
        <v>1595</v>
      </c>
    </row>
    <row r="16" spans="2:5" hidden="1" outlineLevel="1" x14ac:dyDescent="0.2">
      <c r="B16" s="17" t="s">
        <v>84</v>
      </c>
      <c r="C16" s="17">
        <v>663</v>
      </c>
      <c r="D16" s="17">
        <v>801</v>
      </c>
      <c r="E16" s="17">
        <v>907</v>
      </c>
    </row>
    <row r="17" spans="2:5" hidden="1" outlineLevel="1" x14ac:dyDescent="0.2">
      <c r="B17" s="17" t="s">
        <v>85</v>
      </c>
      <c r="C17" s="17">
        <v>584</v>
      </c>
      <c r="D17" s="17">
        <v>403</v>
      </c>
      <c r="E17" s="17">
        <v>121</v>
      </c>
    </row>
    <row r="18" spans="2:5" hidden="1" outlineLevel="1" x14ac:dyDescent="0.2">
      <c r="B18" s="17" t="s">
        <v>86</v>
      </c>
      <c r="C18" s="17">
        <v>919</v>
      </c>
      <c r="D18" s="17">
        <v>345</v>
      </c>
      <c r="E18" s="17">
        <v>567</v>
      </c>
    </row>
    <row r="19" spans="2:5" collapsed="1" x14ac:dyDescent="0.2">
      <c r="B19" s="29" t="s">
        <v>91</v>
      </c>
      <c r="C19" s="29">
        <f>SUM(C20:C22)</f>
        <v>1475</v>
      </c>
      <c r="D19" s="29">
        <f t="shared" ref="D19" si="6">SUM(D20:D22)</f>
        <v>1703</v>
      </c>
      <c r="E19" s="29">
        <f t="shared" ref="E19" si="7">SUM(E20:E22)</f>
        <v>1930</v>
      </c>
    </row>
    <row r="20" spans="2:5" outlineLevel="1" x14ac:dyDescent="0.2">
      <c r="B20" s="17" t="s">
        <v>87</v>
      </c>
      <c r="C20" s="17">
        <v>631</v>
      </c>
      <c r="D20" s="17">
        <v>842</v>
      </c>
      <c r="E20" s="17">
        <v>775</v>
      </c>
    </row>
    <row r="21" spans="2:5" outlineLevel="1" x14ac:dyDescent="0.2">
      <c r="B21" s="17" t="s">
        <v>88</v>
      </c>
      <c r="C21" s="17">
        <v>256</v>
      </c>
      <c r="D21" s="17">
        <v>726</v>
      </c>
      <c r="E21" s="17">
        <v>632</v>
      </c>
    </row>
    <row r="22" spans="2:5" outlineLevel="1" x14ac:dyDescent="0.2">
      <c r="B22" s="18" t="s">
        <v>89</v>
      </c>
      <c r="C22" s="17">
        <v>588</v>
      </c>
      <c r="D22" s="17">
        <v>135</v>
      </c>
      <c r="E22" s="17">
        <v>523</v>
      </c>
    </row>
    <row r="23" spans="2:5" x14ac:dyDescent="0.2">
      <c r="B23" s="29" t="s">
        <v>93</v>
      </c>
      <c r="C23" s="29">
        <f>SUM(C7,C11,C15,C19)</f>
        <v>7800</v>
      </c>
      <c r="D23" s="29">
        <f t="shared" ref="D23:E23" si="8">SUM(D7,D11,D15,D19)</f>
        <v>5795</v>
      </c>
      <c r="E23" s="29">
        <f t="shared" si="8"/>
        <v>7867</v>
      </c>
    </row>
    <row r="24" spans="2:5" x14ac:dyDescent="0.2">
      <c r="B24" s="72"/>
      <c r="C24" s="73"/>
      <c r="D24" s="73"/>
      <c r="E24" s="74"/>
    </row>
    <row r="25" spans="2:5" ht="20" x14ac:dyDescent="0.2">
      <c r="B25" s="62"/>
      <c r="C25" s="60"/>
      <c r="D25" s="60"/>
      <c r="E25" s="61"/>
    </row>
  </sheetData>
  <mergeCells count="6">
    <mergeCell ref="B25:E25"/>
    <mergeCell ref="B2:E2"/>
    <mergeCell ref="B3:E3"/>
    <mergeCell ref="B4:E4"/>
    <mergeCell ref="B5:E5"/>
    <mergeCell ref="B24:E2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06B9C-56C0-4A9B-8DD0-01757F5C6984}">
  <dimension ref="D1:E15"/>
  <sheetViews>
    <sheetView showGridLines="0" zoomScale="115" zoomScaleNormal="85" workbookViewId="0">
      <selection activeCell="D2" sqref="D2:E15"/>
    </sheetView>
  </sheetViews>
  <sheetFormatPr baseColWidth="10" defaultRowHeight="15" x14ac:dyDescent="0.2"/>
  <cols>
    <col min="2" max="2" width="7.33203125" customWidth="1"/>
    <col min="3" max="3" width="1" customWidth="1"/>
    <col min="4" max="4" width="12.6640625" customWidth="1"/>
  </cols>
  <sheetData>
    <row r="1" spans="4:5" ht="7.75" customHeight="1" x14ac:dyDescent="0.2"/>
    <row r="2" spans="4:5" ht="12" customHeight="1" x14ac:dyDescent="0.2">
      <c r="D2" s="62"/>
      <c r="E2" s="61"/>
    </row>
    <row r="3" spans="4:5" ht="6" customHeight="1" x14ac:dyDescent="0.2">
      <c r="D3" s="14"/>
      <c r="E3" s="15"/>
    </row>
    <row r="4" spans="4:5" ht="18" customHeight="1" x14ac:dyDescent="0.2">
      <c r="D4" s="63" t="s">
        <v>100</v>
      </c>
      <c r="E4" s="65"/>
    </row>
    <row r="5" spans="4:5" ht="6" customHeight="1" x14ac:dyDescent="0.2">
      <c r="D5" s="14"/>
      <c r="E5" s="15"/>
    </row>
    <row r="6" spans="4:5" x14ac:dyDescent="0.2">
      <c r="D6" s="9" t="s">
        <v>94</v>
      </c>
      <c r="E6" s="9" t="s">
        <v>95</v>
      </c>
    </row>
    <row r="7" spans="4:5" ht="16.25" customHeight="1" x14ac:dyDescent="0.2">
      <c r="D7" s="31" t="s">
        <v>97</v>
      </c>
      <c r="E7" s="33">
        <v>21000</v>
      </c>
    </row>
    <row r="8" spans="4:5" ht="16.25" customHeight="1" x14ac:dyDescent="0.2">
      <c r="D8" s="31" t="s">
        <v>56</v>
      </c>
      <c r="E8" s="33">
        <v>12000</v>
      </c>
    </row>
    <row r="9" spans="4:5" ht="16.25" customHeight="1" x14ac:dyDescent="0.2">
      <c r="D9" s="31" t="s">
        <v>76</v>
      </c>
      <c r="E9" s="33">
        <v>9500</v>
      </c>
    </row>
    <row r="10" spans="4:5" ht="16.25" customHeight="1" x14ac:dyDescent="0.2">
      <c r="D10" s="31" t="s">
        <v>60</v>
      </c>
      <c r="E10" s="33">
        <v>4200</v>
      </c>
    </row>
    <row r="11" spans="4:5" ht="16.25" customHeight="1" x14ac:dyDescent="0.2">
      <c r="D11" s="31" t="s">
        <v>96</v>
      </c>
      <c r="E11" s="33">
        <v>1600</v>
      </c>
    </row>
    <row r="12" spans="4:5" ht="16.25" customHeight="1" x14ac:dyDescent="0.2">
      <c r="D12" s="31" t="s">
        <v>98</v>
      </c>
      <c r="E12" s="33">
        <v>1200</v>
      </c>
    </row>
    <row r="13" spans="4:5" ht="16.25" customHeight="1" x14ac:dyDescent="0.2">
      <c r="D13" s="32" t="s">
        <v>99</v>
      </c>
      <c r="E13" s="34">
        <v>600</v>
      </c>
    </row>
    <row r="14" spans="4:5" ht="6" customHeight="1" x14ac:dyDescent="0.2">
      <c r="D14" s="14"/>
      <c r="E14" s="15"/>
    </row>
    <row r="15" spans="4:5" ht="12" customHeight="1" x14ac:dyDescent="0.2">
      <c r="D15" s="62"/>
      <c r="E15" s="61"/>
    </row>
  </sheetData>
  <mergeCells count="3">
    <mergeCell ref="D4:E4"/>
    <mergeCell ref="D2:E2"/>
    <mergeCell ref="D15:E1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5F97A-3B7C-4DF8-8CB9-39592BDFE15A}">
  <dimension ref="B1:K11"/>
  <sheetViews>
    <sheetView showGridLines="0" tabSelected="1" zoomScale="205" zoomScaleNormal="205" workbookViewId="0">
      <selection activeCell="I6" sqref="I6"/>
    </sheetView>
  </sheetViews>
  <sheetFormatPr baseColWidth="10" defaultRowHeight="15" x14ac:dyDescent="0.2"/>
  <cols>
    <col min="1" max="1" width="6.83203125" customWidth="1"/>
    <col min="2" max="8" width="3.5" customWidth="1"/>
  </cols>
  <sheetData>
    <row r="1" spans="2:11" x14ac:dyDescent="0.2">
      <c r="I1" s="35">
        <f>DATEVALUE("1"&amp;B3&amp;F3)</f>
        <v>45748</v>
      </c>
    </row>
    <row r="2" spans="2:11" x14ac:dyDescent="0.2">
      <c r="K2" t="s">
        <v>0</v>
      </c>
    </row>
    <row r="3" spans="2:11" ht="15" customHeight="1" x14ac:dyDescent="0.2">
      <c r="B3" s="75" t="s">
        <v>81</v>
      </c>
      <c r="C3" s="76"/>
      <c r="D3" s="76"/>
      <c r="E3" s="76"/>
      <c r="F3" s="64">
        <v>2025</v>
      </c>
      <c r="G3" s="64"/>
      <c r="H3" s="65"/>
    </row>
    <row r="4" spans="2:11" ht="3" customHeight="1" x14ac:dyDescent="0.2">
      <c r="B4" s="72"/>
      <c r="C4" s="73"/>
      <c r="D4" s="73"/>
      <c r="E4" s="73"/>
      <c r="F4" s="73"/>
      <c r="G4" s="73"/>
      <c r="H4" s="74"/>
    </row>
    <row r="5" spans="2:11" ht="15" customHeight="1" x14ac:dyDescent="0.2">
      <c r="B5" s="39" t="s">
        <v>101</v>
      </c>
      <c r="C5" s="40" t="s">
        <v>102</v>
      </c>
      <c r="D5" s="40" t="s">
        <v>103</v>
      </c>
      <c r="E5" s="40" t="s">
        <v>104</v>
      </c>
      <c r="F5" s="40" t="s">
        <v>105</v>
      </c>
      <c r="G5" s="40" t="s">
        <v>106</v>
      </c>
      <c r="H5" s="41" t="s">
        <v>107</v>
      </c>
    </row>
    <row r="6" spans="2:11" x14ac:dyDescent="0.2">
      <c r="B6" s="42" cm="1">
        <f t="array" ref="B6:H11">_xlfn.SEQUENCE(6,7,Date1-WEEKDAY(Date1,2)+1,1)</f>
        <v>45747</v>
      </c>
      <c r="C6" s="43">
        <v>45748</v>
      </c>
      <c r="D6" s="43">
        <v>45749</v>
      </c>
      <c r="E6" s="43">
        <v>45750</v>
      </c>
      <c r="F6" s="43">
        <v>45751</v>
      </c>
      <c r="G6" s="43">
        <v>45752</v>
      </c>
      <c r="H6" s="44">
        <v>45753</v>
      </c>
    </row>
    <row r="7" spans="2:11" x14ac:dyDescent="0.2">
      <c r="B7" s="45">
        <v>45754</v>
      </c>
      <c r="C7" s="46">
        <v>45755</v>
      </c>
      <c r="D7" s="46">
        <v>45756</v>
      </c>
      <c r="E7" s="46">
        <v>45757</v>
      </c>
      <c r="F7" s="46">
        <v>45758</v>
      </c>
      <c r="G7" s="46">
        <v>45759</v>
      </c>
      <c r="H7" s="47">
        <v>45760</v>
      </c>
    </row>
    <row r="8" spans="2:11" x14ac:dyDescent="0.2">
      <c r="B8" s="45">
        <v>45761</v>
      </c>
      <c r="C8" s="46">
        <v>45762</v>
      </c>
      <c r="D8" s="46">
        <v>45763</v>
      </c>
      <c r="E8" s="46">
        <v>45764</v>
      </c>
      <c r="F8" s="46">
        <v>45765</v>
      </c>
      <c r="G8" s="46">
        <v>45766</v>
      </c>
      <c r="H8" s="47">
        <v>45767</v>
      </c>
    </row>
    <row r="9" spans="2:11" x14ac:dyDescent="0.2">
      <c r="B9" s="45">
        <v>45768</v>
      </c>
      <c r="C9" s="46">
        <v>45769</v>
      </c>
      <c r="D9" s="46">
        <v>45770</v>
      </c>
      <c r="E9" s="46">
        <v>45771</v>
      </c>
      <c r="F9" s="46">
        <v>45772</v>
      </c>
      <c r="G9" s="46">
        <v>45773</v>
      </c>
      <c r="H9" s="47">
        <v>45774</v>
      </c>
    </row>
    <row r="10" spans="2:11" x14ac:dyDescent="0.2">
      <c r="B10" s="45">
        <v>45775</v>
      </c>
      <c r="C10" s="46">
        <v>45776</v>
      </c>
      <c r="D10" s="46">
        <v>45777</v>
      </c>
      <c r="E10" s="46">
        <v>45778</v>
      </c>
      <c r="F10" s="46">
        <v>45779</v>
      </c>
      <c r="G10" s="46">
        <v>45780</v>
      </c>
      <c r="H10" s="47">
        <v>45781</v>
      </c>
    </row>
    <row r="11" spans="2:11" x14ac:dyDescent="0.2">
      <c r="B11" s="48">
        <v>45782</v>
      </c>
      <c r="C11" s="49">
        <v>45783</v>
      </c>
      <c r="D11" s="49">
        <v>45784</v>
      </c>
      <c r="E11" s="49">
        <v>45785</v>
      </c>
      <c r="F11" s="49">
        <v>45786</v>
      </c>
      <c r="G11" s="49">
        <v>45787</v>
      </c>
      <c r="H11" s="50">
        <v>45788</v>
      </c>
    </row>
  </sheetData>
  <mergeCells count="3">
    <mergeCell ref="B4:H4"/>
    <mergeCell ref="B3:E3"/>
    <mergeCell ref="F3:H3"/>
  </mergeCells>
  <conditionalFormatting sqref="B6:H11">
    <cfRule type="expression" dxfId="1" priority="2">
      <formula>B6=TODAY()</formula>
    </cfRule>
    <cfRule type="expression" dxfId="0" priority="4">
      <formula>MONTH(B6)&lt;&gt;MONTH(Date1)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43DF977-B18A-4C23-964F-712F3A569221}">
          <x14:formula1>
            <xm:f>'Mois &amp; Années'!$B$3:$B$14</xm:f>
          </x14:formula1>
          <xm:sqref>B3:E3</xm:sqref>
        </x14:dataValidation>
        <x14:dataValidation type="list" allowBlank="1" showInputMessage="1" showErrorMessage="1" xr:uid="{6E29DF42-4D9C-4CE7-8B0E-B18558F983C2}">
          <x14:formula1>
            <xm:f>'Mois &amp; Années'!$C$3:$C$14</xm:f>
          </x14:formula1>
          <xm:sqref>F3:H3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A09A3-08BA-4F01-BB55-9A65F4504F01}">
  <dimension ref="B2:F14"/>
  <sheetViews>
    <sheetView workbookViewId="0">
      <selection activeCell="G3" sqref="G3"/>
    </sheetView>
  </sheetViews>
  <sheetFormatPr baseColWidth="10" defaultRowHeight="15" x14ac:dyDescent="0.2"/>
  <sheetData>
    <row r="2" spans="2:6" x14ac:dyDescent="0.2">
      <c r="B2" s="29" t="s">
        <v>108</v>
      </c>
      <c r="C2" s="38" t="s">
        <v>109</v>
      </c>
      <c r="E2" t="s">
        <v>108</v>
      </c>
      <c r="F2" t="s">
        <v>109</v>
      </c>
    </row>
    <row r="3" spans="2:6" x14ac:dyDescent="0.2">
      <c r="B3" s="36" t="s">
        <v>78</v>
      </c>
      <c r="C3" s="15">
        <v>2020</v>
      </c>
      <c r="E3" t="s">
        <v>78</v>
      </c>
      <c r="F3">
        <v>2020</v>
      </c>
    </row>
    <row r="4" spans="2:6" x14ac:dyDescent="0.2">
      <c r="B4" s="36" t="s">
        <v>79</v>
      </c>
      <c r="C4" s="15">
        <f>C3+1</f>
        <v>2021</v>
      </c>
      <c r="E4" t="s">
        <v>79</v>
      </c>
      <c r="F4">
        <f>F3+1</f>
        <v>2021</v>
      </c>
    </row>
    <row r="5" spans="2:6" x14ac:dyDescent="0.2">
      <c r="B5" s="36" t="s">
        <v>80</v>
      </c>
      <c r="C5" s="15">
        <f t="shared" ref="C5:C14" si="0">C4+1</f>
        <v>2022</v>
      </c>
      <c r="E5" t="s">
        <v>80</v>
      </c>
      <c r="F5">
        <f t="shared" ref="F5:F14" si="1">F4+1</f>
        <v>2022</v>
      </c>
    </row>
    <row r="6" spans="2:6" x14ac:dyDescent="0.2">
      <c r="B6" s="36" t="s">
        <v>81</v>
      </c>
      <c r="C6" s="15">
        <f t="shared" si="0"/>
        <v>2023</v>
      </c>
      <c r="E6" t="s">
        <v>81</v>
      </c>
      <c r="F6">
        <f t="shared" si="1"/>
        <v>2023</v>
      </c>
    </row>
    <row r="7" spans="2:6" x14ac:dyDescent="0.2">
      <c r="B7" s="36" t="s">
        <v>82</v>
      </c>
      <c r="C7" s="15">
        <f t="shared" si="0"/>
        <v>2024</v>
      </c>
      <c r="E7" t="s">
        <v>82</v>
      </c>
      <c r="F7">
        <f t="shared" si="1"/>
        <v>2024</v>
      </c>
    </row>
    <row r="8" spans="2:6" x14ac:dyDescent="0.2">
      <c r="B8" s="36" t="s">
        <v>83</v>
      </c>
      <c r="C8" s="15">
        <f t="shared" si="0"/>
        <v>2025</v>
      </c>
      <c r="E8" t="s">
        <v>83</v>
      </c>
      <c r="F8">
        <f t="shared" si="1"/>
        <v>2025</v>
      </c>
    </row>
    <row r="9" spans="2:6" x14ac:dyDescent="0.2">
      <c r="B9" s="36" t="s">
        <v>84</v>
      </c>
      <c r="C9" s="15">
        <f t="shared" si="0"/>
        <v>2026</v>
      </c>
      <c r="E9" t="s">
        <v>84</v>
      </c>
      <c r="F9">
        <f t="shared" si="1"/>
        <v>2026</v>
      </c>
    </row>
    <row r="10" spans="2:6" x14ac:dyDescent="0.2">
      <c r="B10" s="36" t="s">
        <v>85</v>
      </c>
      <c r="C10" s="15">
        <f t="shared" si="0"/>
        <v>2027</v>
      </c>
      <c r="E10" t="s">
        <v>85</v>
      </c>
      <c r="F10">
        <f t="shared" si="1"/>
        <v>2027</v>
      </c>
    </row>
    <row r="11" spans="2:6" x14ac:dyDescent="0.2">
      <c r="B11" s="36" t="s">
        <v>86</v>
      </c>
      <c r="C11" s="15">
        <f t="shared" si="0"/>
        <v>2028</v>
      </c>
      <c r="E11" t="s">
        <v>86</v>
      </c>
      <c r="F11">
        <f t="shared" si="1"/>
        <v>2028</v>
      </c>
    </row>
    <row r="12" spans="2:6" x14ac:dyDescent="0.2">
      <c r="B12" s="36" t="s">
        <v>87</v>
      </c>
      <c r="C12" s="15">
        <f t="shared" si="0"/>
        <v>2029</v>
      </c>
      <c r="E12" t="s">
        <v>87</v>
      </c>
      <c r="F12">
        <f t="shared" si="1"/>
        <v>2029</v>
      </c>
    </row>
    <row r="13" spans="2:6" x14ac:dyDescent="0.2">
      <c r="B13" s="36" t="s">
        <v>88</v>
      </c>
      <c r="C13" s="15">
        <f t="shared" si="0"/>
        <v>2030</v>
      </c>
      <c r="E13" t="s">
        <v>88</v>
      </c>
      <c r="F13">
        <f t="shared" si="1"/>
        <v>2030</v>
      </c>
    </row>
    <row r="14" spans="2:6" x14ac:dyDescent="0.2">
      <c r="B14" s="37" t="s">
        <v>89</v>
      </c>
      <c r="C14" s="23">
        <f t="shared" si="0"/>
        <v>2031</v>
      </c>
      <c r="E14" t="s">
        <v>89</v>
      </c>
      <c r="F14">
        <f t="shared" si="1"/>
        <v>2031</v>
      </c>
    </row>
  </sheetData>
  <phoneticPr fontId="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47F23-B601-4A11-AF71-3BFD1147D233}">
  <dimension ref="B1:F26"/>
  <sheetViews>
    <sheetView showGridLines="0" workbookViewId="0">
      <selection activeCell="G18" sqref="G18"/>
    </sheetView>
  </sheetViews>
  <sheetFormatPr baseColWidth="10" defaultRowHeight="15" x14ac:dyDescent="0.2"/>
  <cols>
    <col min="3" max="3" width="12.1640625" customWidth="1"/>
    <col min="4" max="4" width="14.1640625" customWidth="1"/>
    <col min="5" max="5" width="13.83203125" customWidth="1"/>
    <col min="6" max="6" width="15.83203125" customWidth="1"/>
    <col min="8" max="8" width="17.6640625" bestFit="1" customWidth="1"/>
  </cols>
  <sheetData>
    <row r="1" spans="2:6" ht="12" customHeight="1" x14ac:dyDescent="0.2"/>
    <row r="2" spans="2:6" ht="20" x14ac:dyDescent="0.2">
      <c r="B2" s="51"/>
      <c r="C2" s="52"/>
      <c r="D2" s="52"/>
      <c r="E2" s="52"/>
      <c r="F2" s="53"/>
    </row>
    <row r="3" spans="2:6" ht="8.5" customHeight="1" x14ac:dyDescent="0.2">
      <c r="B3" s="66"/>
      <c r="C3" s="67"/>
      <c r="D3" s="67"/>
      <c r="E3" s="67"/>
      <c r="F3" s="68"/>
    </row>
    <row r="4" spans="2:6" ht="19" x14ac:dyDescent="0.2">
      <c r="B4" s="54" t="s">
        <v>62</v>
      </c>
      <c r="C4" s="55"/>
      <c r="D4" s="55"/>
      <c r="E4" s="55"/>
      <c r="F4" s="56"/>
    </row>
    <row r="5" spans="2:6" ht="8.5" customHeight="1" x14ac:dyDescent="0.2">
      <c r="B5" s="66"/>
      <c r="C5" s="67"/>
      <c r="D5" s="67"/>
      <c r="E5" s="67"/>
      <c r="F5" s="68"/>
    </row>
    <row r="6" spans="2:6" x14ac:dyDescent="0.2">
      <c r="B6" s="24" t="s">
        <v>41</v>
      </c>
      <c r="C6" s="25" t="s">
        <v>42</v>
      </c>
      <c r="D6" s="25" t="s">
        <v>43</v>
      </c>
      <c r="E6" s="25" t="s">
        <v>44</v>
      </c>
      <c r="F6" s="26" t="s">
        <v>45</v>
      </c>
    </row>
    <row r="7" spans="2:6" x14ac:dyDescent="0.2">
      <c r="B7" s="15">
        <v>1</v>
      </c>
      <c r="C7" s="21" t="s">
        <v>27</v>
      </c>
      <c r="D7" s="17" t="s">
        <v>46</v>
      </c>
      <c r="E7" s="17" t="s">
        <v>47</v>
      </c>
      <c r="F7" s="14" t="s">
        <v>48</v>
      </c>
    </row>
    <row r="8" spans="2:6" x14ac:dyDescent="0.2">
      <c r="B8" s="15">
        <f>B7+1</f>
        <v>2</v>
      </c>
      <c r="C8" s="21" t="s">
        <v>31</v>
      </c>
      <c r="D8" s="17" t="s">
        <v>49</v>
      </c>
      <c r="E8" s="17" t="s">
        <v>50</v>
      </c>
      <c r="F8" s="14" t="s">
        <v>51</v>
      </c>
    </row>
    <row r="9" spans="2:6" x14ac:dyDescent="0.2">
      <c r="B9" s="15">
        <f t="shared" ref="B9:B10" si="0">B8+1</f>
        <v>3</v>
      </c>
      <c r="C9" s="21" t="s">
        <v>35</v>
      </c>
      <c r="D9" s="17" t="s">
        <v>52</v>
      </c>
      <c r="E9" s="17" t="s">
        <v>47</v>
      </c>
      <c r="F9" s="14" t="s">
        <v>53</v>
      </c>
    </row>
    <row r="10" spans="2:6" x14ac:dyDescent="0.2">
      <c r="B10" s="15">
        <f t="shared" si="0"/>
        <v>4</v>
      </c>
      <c r="C10" s="21" t="s">
        <v>54</v>
      </c>
      <c r="D10" s="17" t="s">
        <v>55</v>
      </c>
      <c r="E10" s="17" t="s">
        <v>56</v>
      </c>
      <c r="F10" s="14" t="s">
        <v>57</v>
      </c>
    </row>
    <row r="11" spans="2:6" x14ac:dyDescent="0.2">
      <c r="B11" s="15">
        <f>B10+1</f>
        <v>5</v>
      </c>
      <c r="C11" s="22" t="s">
        <v>58</v>
      </c>
      <c r="D11" s="18" t="s">
        <v>59</v>
      </c>
      <c r="E11" s="18" t="s">
        <v>60</v>
      </c>
      <c r="F11" s="27" t="s">
        <v>61</v>
      </c>
    </row>
    <row r="12" spans="2:6" ht="14.5" customHeight="1" x14ac:dyDescent="0.2">
      <c r="B12" s="27"/>
      <c r="C12" s="28"/>
      <c r="D12" s="28"/>
      <c r="E12" s="28"/>
      <c r="F12" s="23"/>
    </row>
    <row r="13" spans="2:6" ht="12" customHeight="1" x14ac:dyDescent="0.2">
      <c r="B13" s="57"/>
      <c r="C13" s="58"/>
      <c r="D13" s="58"/>
      <c r="E13" s="58"/>
      <c r="F13" s="59"/>
    </row>
    <row r="14" spans="2:6" ht="6" customHeight="1" x14ac:dyDescent="0.2"/>
    <row r="15" spans="2:6" ht="12" customHeight="1" x14ac:dyDescent="0.2">
      <c r="B15" s="51"/>
      <c r="C15" s="52"/>
      <c r="D15" s="52"/>
      <c r="E15" s="52"/>
      <c r="F15" s="53"/>
    </row>
    <row r="16" spans="2:6" ht="8.5" customHeight="1" x14ac:dyDescent="0.2">
      <c r="B16" s="66"/>
      <c r="C16" s="67"/>
      <c r="D16" s="67"/>
      <c r="E16" s="67"/>
      <c r="F16" s="68"/>
    </row>
    <row r="17" spans="2:6" ht="19" x14ac:dyDescent="0.2">
      <c r="B17" s="54" t="s">
        <v>63</v>
      </c>
      <c r="C17" s="55"/>
      <c r="D17" s="55"/>
      <c r="E17" s="55"/>
      <c r="F17" s="56"/>
    </row>
    <row r="18" spans="2:6" ht="8.5" customHeight="1" x14ac:dyDescent="0.2">
      <c r="B18" s="66"/>
      <c r="C18" s="67"/>
      <c r="D18" s="67"/>
      <c r="E18" s="67"/>
      <c r="F18" s="68"/>
    </row>
    <row r="19" spans="2:6" x14ac:dyDescent="0.2">
      <c r="B19" s="24" t="s">
        <v>19</v>
      </c>
      <c r="C19" s="25" t="s">
        <v>20</v>
      </c>
      <c r="D19" s="25" t="s">
        <v>21</v>
      </c>
      <c r="E19" s="25" t="s">
        <v>22</v>
      </c>
      <c r="F19" s="26" t="s">
        <v>23</v>
      </c>
    </row>
    <row r="20" spans="2:6" x14ac:dyDescent="0.2">
      <c r="B20" s="15" t="s">
        <v>25</v>
      </c>
      <c r="C20" s="17" t="s">
        <v>26</v>
      </c>
      <c r="D20" s="19">
        <v>45945</v>
      </c>
      <c r="E20" s="21"/>
      <c r="F20" s="14" t="s">
        <v>28</v>
      </c>
    </row>
    <row r="21" spans="2:6" x14ac:dyDescent="0.2">
      <c r="B21" s="15" t="s">
        <v>29</v>
      </c>
      <c r="C21" s="17" t="s">
        <v>30</v>
      </c>
      <c r="D21" s="19">
        <v>45950</v>
      </c>
      <c r="E21" s="21"/>
      <c r="F21" s="14" t="s">
        <v>32</v>
      </c>
    </row>
    <row r="22" spans="2:6" x14ac:dyDescent="0.2">
      <c r="B22" s="15" t="s">
        <v>33</v>
      </c>
      <c r="C22" s="17" t="s">
        <v>34</v>
      </c>
      <c r="D22" s="19">
        <v>45962</v>
      </c>
      <c r="E22" s="21"/>
      <c r="F22" s="14" t="s">
        <v>36</v>
      </c>
    </row>
    <row r="23" spans="2:6" x14ac:dyDescent="0.2">
      <c r="B23" s="15" t="s">
        <v>37</v>
      </c>
      <c r="C23" s="17" t="s">
        <v>38</v>
      </c>
      <c r="D23" s="19">
        <v>45966</v>
      </c>
      <c r="E23" s="21"/>
      <c r="F23" s="14" t="s">
        <v>36</v>
      </c>
    </row>
    <row r="24" spans="2:6" x14ac:dyDescent="0.2">
      <c r="B24" s="15" t="s">
        <v>39</v>
      </c>
      <c r="C24" s="17" t="s">
        <v>40</v>
      </c>
      <c r="D24" s="19">
        <v>45971</v>
      </c>
      <c r="E24" s="21"/>
      <c r="F24" s="14" t="s">
        <v>36</v>
      </c>
    </row>
    <row r="25" spans="2:6" ht="8.5" customHeight="1" x14ac:dyDescent="0.2">
      <c r="B25" s="66"/>
      <c r="C25" s="67"/>
      <c r="D25" s="67"/>
      <c r="E25" s="67"/>
      <c r="F25" s="68"/>
    </row>
    <row r="26" spans="2:6" ht="20" x14ac:dyDescent="0.2">
      <c r="B26" s="57"/>
      <c r="C26" s="58"/>
      <c r="D26" s="58"/>
      <c r="E26" s="58"/>
      <c r="F26" s="59"/>
    </row>
  </sheetData>
  <mergeCells count="11">
    <mergeCell ref="B18:F18"/>
    <mergeCell ref="B25:F25"/>
    <mergeCell ref="B13:F13"/>
    <mergeCell ref="B26:F26"/>
    <mergeCell ref="B17:F17"/>
    <mergeCell ref="B2:F2"/>
    <mergeCell ref="B15:F15"/>
    <mergeCell ref="B3:F3"/>
    <mergeCell ref="B16:F16"/>
    <mergeCell ref="B4:F4"/>
    <mergeCell ref="B5:F5"/>
  </mergeCells>
  <dataValidations count="2">
    <dataValidation type="list" allowBlank="1" showInputMessage="1" showErrorMessage="1" sqref="D19" xr:uid="{57E5AF21-009D-43A7-A69E-27CC94348E90}">
      <formula1>$B$19:$B$23</formula1>
    </dataValidation>
    <dataValidation type="list" allowBlank="1" showInputMessage="1" showErrorMessage="1" sqref="E20:E24" xr:uid="{CFF854E7-12FC-4A5D-B515-1E52BE34952B}">
      <formula1>$C$7:$C$11</formula1>
    </dataValidation>
  </dataValidations>
  <pageMargins left="0.7" right="0.7" top="0.75" bottom="0.75" header="0.3" footer="0.3"/>
  <tableParts count="2">
    <tablePart r:id="rId1"/>
    <tablePart r:id="rId2"/>
  </tableParts>
</worksheet>
</file>

<file path=docMetadata/LabelInfo.xml><?xml version="1.0" encoding="utf-8"?>
<clbl:labelList xmlns:clbl="http://schemas.microsoft.com/office/2020/mipLabelMetadata">
  <clbl:label id="{9860db96-b53f-4bd7-8137-e09357cab268}" enabled="1" method="Standard" siteId="{b78d03e6-f6a2-4cff-83be-847d1a6453f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Miam !</vt:lpstr>
      <vt:lpstr>Like )</vt:lpstr>
      <vt:lpstr>Miam</vt:lpstr>
      <vt:lpstr>Menu</vt:lpstr>
      <vt:lpstr>Like</vt:lpstr>
      <vt:lpstr>Miamito</vt:lpstr>
      <vt:lpstr>Calendrier Dynamique</vt:lpstr>
      <vt:lpstr>Mois &amp; Années</vt:lpstr>
      <vt:lpstr>Dynamique</vt:lpstr>
      <vt:lpstr>Date1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LAIRET Gauthier</dc:creator>
  <cp:lastModifiedBy>Sacha Letullier</cp:lastModifiedBy>
  <cp:lastPrinted>2025-11-18T22:55:44Z</cp:lastPrinted>
  <dcterms:created xsi:type="dcterms:W3CDTF">2025-09-29T16:53:21Z</dcterms:created>
  <dcterms:modified xsi:type="dcterms:W3CDTF">2025-12-16T08:40:32Z</dcterms:modified>
</cp:coreProperties>
</file>