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202300"/>
  <mc:AlternateContent xmlns:mc="http://schemas.openxmlformats.org/markup-compatibility/2006">
    <mc:Choice Requires="x15">
      <x15ac:absPath xmlns:x15ac="http://schemas.microsoft.com/office/spreadsheetml/2010/11/ac" url="/Users/celiachevalier/Downloads/"/>
    </mc:Choice>
  </mc:AlternateContent>
  <xr:revisionPtr revIDLastSave="0" documentId="13_ncr:1_{F7C5970A-8827-8049-A5D4-652D96CC818C}" xr6:coauthVersionLast="47" xr6:coauthVersionMax="47" xr10:uidLastSave="{00000000-0000-0000-0000-000000000000}"/>
  <bookViews>
    <workbookView xWindow="-38400" yWindow="-2480" windowWidth="38400" windowHeight="21600" xr2:uid="{C3573799-CFE4-4E49-B9BA-6054BD6EA7AB}"/>
  </bookViews>
  <sheets>
    <sheet name="Mot de passe" sheetId="7" r:id="rId1"/>
    <sheet name="Liste produits finis" sheetId="4" r:id="rId2"/>
    <sheet name="Calcul prix de revient" sheetId="1" r:id="rId3"/>
    <sheet name="Journal stocks" sheetId="5" r:id="rId4"/>
    <sheet name="Etat des stocks" sheetId="6" r:id="rId5"/>
  </sheets>
  <externalReferences>
    <externalReference r:id="rId6"/>
  </externalReferences>
  <definedNames>
    <definedName name="Hard_Attendu">OFFSET([1]Analyse!$G$27,,,COUNTA([1]Analyse!$G$27:$G$36))</definedName>
    <definedName name="Hard_Evalue">OFFSET([1]Analyse!$H$27,,,COUNTA([1]Analyse!$H$27:$H$36))</definedName>
    <definedName name="Hard_skills">OFFSET([1]Analyse!$F$27,,,COUNTA([1]Analyse!$F$27:$F$36))</definedName>
    <definedName name="Soft_Attendu">OFFSET([1]Analyse!$G$14,,,COUNTA([1]Analyse!$G$14:$G$23))</definedName>
    <definedName name="Soft_Evalue">OFFSET([1]Analyse!$H$14,,,COUNTA([1]Analyse!$H$14:$H$23))</definedName>
    <definedName name="Soft_skills">OFFSET([1]Analyse!$F$14,,,COUNTA([1]Analyse!$F$14:$F$23))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6" l="1"/>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D191" i="6"/>
  <c r="D192" i="6"/>
  <c r="D193" i="6"/>
  <c r="D194" i="6"/>
  <c r="D195" i="6"/>
  <c r="D196" i="6"/>
  <c r="D197" i="6"/>
  <c r="D198" i="6"/>
  <c r="D199" i="6"/>
  <c r="D200" i="6"/>
  <c r="D8" i="6"/>
  <c r="D9" i="6"/>
  <c r="D10" i="6"/>
  <c r="D11" i="6"/>
  <c r="D12" i="6"/>
  <c r="D13" i="6"/>
  <c r="D14" i="6"/>
  <c r="D15" i="6"/>
  <c r="D16" i="6"/>
  <c r="D17" i="6"/>
  <c r="D18" i="6"/>
  <c r="D19" i="6"/>
  <c r="D20" i="6"/>
  <c r="D21" i="6"/>
  <c r="D22" i="6"/>
  <c r="D23" i="6"/>
  <c r="D24" i="6"/>
  <c r="D25" i="6"/>
  <c r="D7" i="6"/>
  <c r="E10" i="6"/>
  <c r="F10" i="6" s="1"/>
  <c r="G10" i="6" s="1"/>
  <c r="E11" i="6"/>
  <c r="F11" i="6" s="1"/>
  <c r="G11" i="6" s="1"/>
  <c r="E12" i="6"/>
  <c r="F12" i="6" s="1"/>
  <c r="G12" i="6" s="1"/>
  <c r="E13" i="6"/>
  <c r="F13" i="6" s="1"/>
  <c r="G13" i="6" s="1"/>
  <c r="E14" i="6"/>
  <c r="E15" i="6"/>
  <c r="F15" i="6" s="1"/>
  <c r="G15" i="6" s="1"/>
  <c r="E16" i="6"/>
  <c r="F16" i="6" s="1"/>
  <c r="G16" i="6" s="1"/>
  <c r="E17" i="6"/>
  <c r="F17" i="6" s="1"/>
  <c r="G17" i="6" s="1"/>
  <c r="E18" i="6"/>
  <c r="F18" i="6" s="1"/>
  <c r="G18" i="6" s="1"/>
  <c r="E19" i="6"/>
  <c r="F19" i="6" s="1"/>
  <c r="G19" i="6" s="1"/>
  <c r="E20" i="6"/>
  <c r="F20" i="6" s="1"/>
  <c r="G20" i="6" s="1"/>
  <c r="E21" i="6"/>
  <c r="F21" i="6" s="1"/>
  <c r="G21" i="6" s="1"/>
  <c r="E22" i="6"/>
  <c r="F22" i="6" s="1"/>
  <c r="G22" i="6" s="1"/>
  <c r="E23" i="6"/>
  <c r="F23" i="6" s="1"/>
  <c r="G23" i="6" s="1"/>
  <c r="E24" i="6"/>
  <c r="F24" i="6" s="1"/>
  <c r="G24" i="6" s="1"/>
  <c r="E25" i="6"/>
  <c r="F25" i="6" s="1"/>
  <c r="G25" i="6" s="1"/>
  <c r="E26" i="6"/>
  <c r="F26" i="6" s="1"/>
  <c r="G26" i="6" s="1"/>
  <c r="E27" i="6"/>
  <c r="F27" i="6" s="1"/>
  <c r="G27" i="6" s="1"/>
  <c r="E28" i="6"/>
  <c r="F28" i="6" s="1"/>
  <c r="G28" i="6" s="1"/>
  <c r="E29" i="6"/>
  <c r="F29" i="6" s="1"/>
  <c r="G29" i="6" s="1"/>
  <c r="E30" i="6"/>
  <c r="F30" i="6" s="1"/>
  <c r="G30" i="6" s="1"/>
  <c r="E31" i="6"/>
  <c r="F31" i="6" s="1"/>
  <c r="G31" i="6" s="1"/>
  <c r="E32" i="6"/>
  <c r="F32" i="6" s="1"/>
  <c r="G32" i="6" s="1"/>
  <c r="E33" i="6"/>
  <c r="F33" i="6" s="1"/>
  <c r="G33" i="6" s="1"/>
  <c r="E34" i="6"/>
  <c r="F34" i="6" s="1"/>
  <c r="G34" i="6" s="1"/>
  <c r="E35" i="6"/>
  <c r="F35" i="6" s="1"/>
  <c r="G35" i="6" s="1"/>
  <c r="E36" i="6"/>
  <c r="F36" i="6" s="1"/>
  <c r="G36" i="6" s="1"/>
  <c r="E37" i="6"/>
  <c r="F37" i="6" s="1"/>
  <c r="G37" i="6" s="1"/>
  <c r="E38" i="6"/>
  <c r="F38" i="6" s="1"/>
  <c r="G38" i="6" s="1"/>
  <c r="E39" i="6"/>
  <c r="F39" i="6" s="1"/>
  <c r="G39" i="6" s="1"/>
  <c r="E40" i="6"/>
  <c r="F40" i="6" s="1"/>
  <c r="G40" i="6" s="1"/>
  <c r="E41" i="6"/>
  <c r="F41" i="6" s="1"/>
  <c r="G41" i="6" s="1"/>
  <c r="E42" i="6"/>
  <c r="F42" i="6" s="1"/>
  <c r="G42" i="6" s="1"/>
  <c r="E43" i="6"/>
  <c r="F43" i="6" s="1"/>
  <c r="G43" i="6" s="1"/>
  <c r="E44" i="6"/>
  <c r="F44" i="6" s="1"/>
  <c r="G44" i="6" s="1"/>
  <c r="E45" i="6"/>
  <c r="F45" i="6" s="1"/>
  <c r="G45" i="6" s="1"/>
  <c r="E46" i="6"/>
  <c r="F46" i="6" s="1"/>
  <c r="G46" i="6" s="1"/>
  <c r="E47" i="6"/>
  <c r="F47" i="6" s="1"/>
  <c r="G47" i="6" s="1"/>
  <c r="E48" i="6"/>
  <c r="F48" i="6" s="1"/>
  <c r="G48" i="6" s="1"/>
  <c r="E49" i="6"/>
  <c r="F49" i="6" s="1"/>
  <c r="G49" i="6" s="1"/>
  <c r="E50" i="6"/>
  <c r="F50" i="6" s="1"/>
  <c r="G50" i="6" s="1"/>
  <c r="E51" i="6"/>
  <c r="F51" i="6" s="1"/>
  <c r="G51" i="6" s="1"/>
  <c r="E52" i="6"/>
  <c r="F52" i="6" s="1"/>
  <c r="G52" i="6" s="1"/>
  <c r="E53" i="6"/>
  <c r="F53" i="6" s="1"/>
  <c r="G53" i="6" s="1"/>
  <c r="E54" i="6"/>
  <c r="F54" i="6" s="1"/>
  <c r="G54" i="6" s="1"/>
  <c r="E55" i="6"/>
  <c r="F55" i="6" s="1"/>
  <c r="G55" i="6" s="1"/>
  <c r="E56" i="6"/>
  <c r="F56" i="6" s="1"/>
  <c r="G56" i="6" s="1"/>
  <c r="E57" i="6"/>
  <c r="F57" i="6" s="1"/>
  <c r="G57" i="6" s="1"/>
  <c r="E58" i="6"/>
  <c r="F58" i="6" s="1"/>
  <c r="G58" i="6" s="1"/>
  <c r="E59" i="6"/>
  <c r="F59" i="6" s="1"/>
  <c r="G59" i="6" s="1"/>
  <c r="E60" i="6"/>
  <c r="F60" i="6" s="1"/>
  <c r="G60" i="6" s="1"/>
  <c r="E61" i="6"/>
  <c r="F61" i="6" s="1"/>
  <c r="G61" i="6" s="1"/>
  <c r="E62" i="6"/>
  <c r="F62" i="6" s="1"/>
  <c r="G62" i="6" s="1"/>
  <c r="E63" i="6"/>
  <c r="F63" i="6" s="1"/>
  <c r="G63" i="6" s="1"/>
  <c r="E64" i="6"/>
  <c r="F64" i="6" s="1"/>
  <c r="G64" i="6" s="1"/>
  <c r="E65" i="6"/>
  <c r="F65" i="6" s="1"/>
  <c r="G65" i="6" s="1"/>
  <c r="E66" i="6"/>
  <c r="F66" i="6" s="1"/>
  <c r="G66" i="6" s="1"/>
  <c r="E67" i="6"/>
  <c r="F67" i="6" s="1"/>
  <c r="G67" i="6" s="1"/>
  <c r="E68" i="6"/>
  <c r="F68" i="6" s="1"/>
  <c r="G68" i="6" s="1"/>
  <c r="E69" i="6"/>
  <c r="F69" i="6" s="1"/>
  <c r="G69" i="6" s="1"/>
  <c r="E70" i="6"/>
  <c r="F70" i="6" s="1"/>
  <c r="G70" i="6" s="1"/>
  <c r="E71" i="6"/>
  <c r="F71" i="6" s="1"/>
  <c r="G71" i="6" s="1"/>
  <c r="E72" i="6"/>
  <c r="F72" i="6" s="1"/>
  <c r="G72" i="6" s="1"/>
  <c r="E73" i="6"/>
  <c r="F73" i="6" s="1"/>
  <c r="G73" i="6" s="1"/>
  <c r="E74" i="6"/>
  <c r="F74" i="6" s="1"/>
  <c r="G74" i="6" s="1"/>
  <c r="E75" i="6"/>
  <c r="F75" i="6" s="1"/>
  <c r="G75" i="6" s="1"/>
  <c r="E76" i="6"/>
  <c r="F76" i="6" s="1"/>
  <c r="G76" i="6" s="1"/>
  <c r="E77" i="6"/>
  <c r="F77" i="6" s="1"/>
  <c r="G77" i="6" s="1"/>
  <c r="E78" i="6"/>
  <c r="F78" i="6" s="1"/>
  <c r="G78" i="6" s="1"/>
  <c r="E79" i="6"/>
  <c r="F79" i="6" s="1"/>
  <c r="G79" i="6" s="1"/>
  <c r="E80" i="6"/>
  <c r="F80" i="6" s="1"/>
  <c r="G80" i="6" s="1"/>
  <c r="E81" i="6"/>
  <c r="F81" i="6" s="1"/>
  <c r="G81" i="6" s="1"/>
  <c r="E82" i="6"/>
  <c r="F82" i="6" s="1"/>
  <c r="G82" i="6" s="1"/>
  <c r="E83" i="6"/>
  <c r="F83" i="6" s="1"/>
  <c r="G83" i="6" s="1"/>
  <c r="E84" i="6"/>
  <c r="F84" i="6" s="1"/>
  <c r="G84" i="6" s="1"/>
  <c r="E85" i="6"/>
  <c r="F85" i="6" s="1"/>
  <c r="G85" i="6" s="1"/>
  <c r="E86" i="6"/>
  <c r="F86" i="6" s="1"/>
  <c r="G86" i="6" s="1"/>
  <c r="E87" i="6"/>
  <c r="F87" i="6" s="1"/>
  <c r="G87" i="6" s="1"/>
  <c r="E88" i="6"/>
  <c r="F88" i="6" s="1"/>
  <c r="G88" i="6" s="1"/>
  <c r="E89" i="6"/>
  <c r="F89" i="6" s="1"/>
  <c r="G89" i="6" s="1"/>
  <c r="E90" i="6"/>
  <c r="F90" i="6" s="1"/>
  <c r="G90" i="6" s="1"/>
  <c r="E91" i="6"/>
  <c r="F91" i="6" s="1"/>
  <c r="G91" i="6" s="1"/>
  <c r="E92" i="6"/>
  <c r="F92" i="6" s="1"/>
  <c r="G92" i="6" s="1"/>
  <c r="E93" i="6"/>
  <c r="F93" i="6" s="1"/>
  <c r="G93" i="6" s="1"/>
  <c r="E94" i="6"/>
  <c r="F94" i="6" s="1"/>
  <c r="G94" i="6" s="1"/>
  <c r="E95" i="6"/>
  <c r="F95" i="6" s="1"/>
  <c r="G95" i="6" s="1"/>
  <c r="E96" i="6"/>
  <c r="F96" i="6" s="1"/>
  <c r="G96" i="6" s="1"/>
  <c r="E97" i="6"/>
  <c r="F97" i="6" s="1"/>
  <c r="G97" i="6" s="1"/>
  <c r="E98" i="6"/>
  <c r="F98" i="6" s="1"/>
  <c r="G98" i="6" s="1"/>
  <c r="E99" i="6"/>
  <c r="F99" i="6" s="1"/>
  <c r="G99" i="6" s="1"/>
  <c r="E100" i="6"/>
  <c r="F100" i="6" s="1"/>
  <c r="G100" i="6" s="1"/>
  <c r="E101" i="6"/>
  <c r="F101" i="6" s="1"/>
  <c r="G101" i="6" s="1"/>
  <c r="E102" i="6"/>
  <c r="F102" i="6" s="1"/>
  <c r="G102" i="6" s="1"/>
  <c r="E103" i="6"/>
  <c r="F103" i="6" s="1"/>
  <c r="G103" i="6" s="1"/>
  <c r="E104" i="6"/>
  <c r="F104" i="6" s="1"/>
  <c r="G104" i="6" s="1"/>
  <c r="E105" i="6"/>
  <c r="F105" i="6" s="1"/>
  <c r="G105" i="6" s="1"/>
  <c r="E106" i="6"/>
  <c r="F106" i="6" s="1"/>
  <c r="G106" i="6" s="1"/>
  <c r="E107" i="6"/>
  <c r="F107" i="6" s="1"/>
  <c r="G107" i="6" s="1"/>
  <c r="E108" i="6"/>
  <c r="F108" i="6" s="1"/>
  <c r="G108" i="6" s="1"/>
  <c r="E109" i="6"/>
  <c r="F109" i="6" s="1"/>
  <c r="G109" i="6" s="1"/>
  <c r="E110" i="6"/>
  <c r="F110" i="6" s="1"/>
  <c r="G110" i="6" s="1"/>
  <c r="E111" i="6"/>
  <c r="F111" i="6" s="1"/>
  <c r="G111" i="6" s="1"/>
  <c r="E112" i="6"/>
  <c r="F112" i="6" s="1"/>
  <c r="G112" i="6" s="1"/>
  <c r="E113" i="6"/>
  <c r="F113" i="6" s="1"/>
  <c r="G113" i="6" s="1"/>
  <c r="E114" i="6"/>
  <c r="F114" i="6" s="1"/>
  <c r="G114" i="6" s="1"/>
  <c r="E115" i="6"/>
  <c r="F115" i="6" s="1"/>
  <c r="G115" i="6" s="1"/>
  <c r="E116" i="6"/>
  <c r="F116" i="6" s="1"/>
  <c r="G116" i="6" s="1"/>
  <c r="E117" i="6"/>
  <c r="F117" i="6" s="1"/>
  <c r="G117" i="6" s="1"/>
  <c r="E118" i="6"/>
  <c r="F118" i="6" s="1"/>
  <c r="G118" i="6" s="1"/>
  <c r="E119" i="6"/>
  <c r="F119" i="6" s="1"/>
  <c r="G119" i="6" s="1"/>
  <c r="E120" i="6"/>
  <c r="F120" i="6" s="1"/>
  <c r="G120" i="6" s="1"/>
  <c r="E121" i="6"/>
  <c r="F121" i="6" s="1"/>
  <c r="G121" i="6" s="1"/>
  <c r="E122" i="6"/>
  <c r="F122" i="6" s="1"/>
  <c r="G122" i="6" s="1"/>
  <c r="E123" i="6"/>
  <c r="F123" i="6" s="1"/>
  <c r="G123" i="6" s="1"/>
  <c r="E124" i="6"/>
  <c r="F124" i="6" s="1"/>
  <c r="G124" i="6" s="1"/>
  <c r="E125" i="6"/>
  <c r="F125" i="6" s="1"/>
  <c r="G125" i="6" s="1"/>
  <c r="E126" i="6"/>
  <c r="F126" i="6" s="1"/>
  <c r="G126" i="6" s="1"/>
  <c r="E127" i="6"/>
  <c r="F127" i="6" s="1"/>
  <c r="G127" i="6" s="1"/>
  <c r="E128" i="6"/>
  <c r="F128" i="6" s="1"/>
  <c r="G128" i="6" s="1"/>
  <c r="E129" i="6"/>
  <c r="F129" i="6" s="1"/>
  <c r="G129" i="6" s="1"/>
  <c r="E130" i="6"/>
  <c r="F130" i="6" s="1"/>
  <c r="G130" i="6" s="1"/>
  <c r="E131" i="6"/>
  <c r="F131" i="6" s="1"/>
  <c r="G131" i="6" s="1"/>
  <c r="E132" i="6"/>
  <c r="F132" i="6" s="1"/>
  <c r="G132" i="6" s="1"/>
  <c r="E133" i="6"/>
  <c r="F133" i="6" s="1"/>
  <c r="G133" i="6" s="1"/>
  <c r="E134" i="6"/>
  <c r="F134" i="6" s="1"/>
  <c r="G134" i="6" s="1"/>
  <c r="E135" i="6"/>
  <c r="F135" i="6" s="1"/>
  <c r="G135" i="6" s="1"/>
  <c r="E136" i="6"/>
  <c r="F136" i="6" s="1"/>
  <c r="G136" i="6" s="1"/>
  <c r="E137" i="6"/>
  <c r="F137" i="6" s="1"/>
  <c r="G137" i="6" s="1"/>
  <c r="E138" i="6"/>
  <c r="F138" i="6" s="1"/>
  <c r="G138" i="6" s="1"/>
  <c r="E139" i="6"/>
  <c r="F139" i="6" s="1"/>
  <c r="G139" i="6" s="1"/>
  <c r="E140" i="6"/>
  <c r="F140" i="6" s="1"/>
  <c r="G140" i="6" s="1"/>
  <c r="E141" i="6"/>
  <c r="F141" i="6" s="1"/>
  <c r="G141" i="6" s="1"/>
  <c r="E142" i="6"/>
  <c r="F142" i="6" s="1"/>
  <c r="G142" i="6" s="1"/>
  <c r="E143" i="6"/>
  <c r="F143" i="6" s="1"/>
  <c r="G143" i="6" s="1"/>
  <c r="E144" i="6"/>
  <c r="F144" i="6" s="1"/>
  <c r="G144" i="6" s="1"/>
  <c r="E145" i="6"/>
  <c r="F145" i="6" s="1"/>
  <c r="G145" i="6" s="1"/>
  <c r="E146" i="6"/>
  <c r="F146" i="6" s="1"/>
  <c r="G146" i="6" s="1"/>
  <c r="E147" i="6"/>
  <c r="F147" i="6" s="1"/>
  <c r="G147" i="6" s="1"/>
  <c r="E148" i="6"/>
  <c r="F148" i="6" s="1"/>
  <c r="G148" i="6" s="1"/>
  <c r="E149" i="6"/>
  <c r="F149" i="6" s="1"/>
  <c r="G149" i="6" s="1"/>
  <c r="E150" i="6"/>
  <c r="F150" i="6" s="1"/>
  <c r="G150" i="6" s="1"/>
  <c r="E151" i="6"/>
  <c r="F151" i="6" s="1"/>
  <c r="G151" i="6" s="1"/>
  <c r="E152" i="6"/>
  <c r="F152" i="6" s="1"/>
  <c r="G152" i="6" s="1"/>
  <c r="E153" i="6"/>
  <c r="F153" i="6" s="1"/>
  <c r="G153" i="6" s="1"/>
  <c r="E154" i="6"/>
  <c r="F154" i="6" s="1"/>
  <c r="G154" i="6" s="1"/>
  <c r="E155" i="6"/>
  <c r="F155" i="6" s="1"/>
  <c r="G155" i="6" s="1"/>
  <c r="E156" i="6"/>
  <c r="F156" i="6" s="1"/>
  <c r="G156" i="6" s="1"/>
  <c r="E157" i="6"/>
  <c r="F157" i="6" s="1"/>
  <c r="G157" i="6" s="1"/>
  <c r="E158" i="6"/>
  <c r="F158" i="6" s="1"/>
  <c r="G158" i="6" s="1"/>
  <c r="E159" i="6"/>
  <c r="F159" i="6" s="1"/>
  <c r="G159" i="6" s="1"/>
  <c r="E160" i="6"/>
  <c r="F160" i="6" s="1"/>
  <c r="G160" i="6" s="1"/>
  <c r="E161" i="6"/>
  <c r="F161" i="6" s="1"/>
  <c r="G161" i="6" s="1"/>
  <c r="E162" i="6"/>
  <c r="F162" i="6" s="1"/>
  <c r="G162" i="6" s="1"/>
  <c r="E163" i="6"/>
  <c r="F163" i="6" s="1"/>
  <c r="G163" i="6" s="1"/>
  <c r="E164" i="6"/>
  <c r="F164" i="6" s="1"/>
  <c r="G164" i="6" s="1"/>
  <c r="E165" i="6"/>
  <c r="F165" i="6" s="1"/>
  <c r="G165" i="6" s="1"/>
  <c r="E166" i="6"/>
  <c r="F166" i="6" s="1"/>
  <c r="G166" i="6" s="1"/>
  <c r="E167" i="6"/>
  <c r="F167" i="6" s="1"/>
  <c r="G167" i="6" s="1"/>
  <c r="E168" i="6"/>
  <c r="F168" i="6" s="1"/>
  <c r="G168" i="6" s="1"/>
  <c r="E169" i="6"/>
  <c r="F169" i="6" s="1"/>
  <c r="G169" i="6" s="1"/>
  <c r="E170" i="6"/>
  <c r="F170" i="6" s="1"/>
  <c r="G170" i="6" s="1"/>
  <c r="E171" i="6"/>
  <c r="F171" i="6" s="1"/>
  <c r="G171" i="6" s="1"/>
  <c r="E172" i="6"/>
  <c r="F172" i="6" s="1"/>
  <c r="G172" i="6" s="1"/>
  <c r="E173" i="6"/>
  <c r="F173" i="6" s="1"/>
  <c r="G173" i="6" s="1"/>
  <c r="E174" i="6"/>
  <c r="F174" i="6" s="1"/>
  <c r="G174" i="6" s="1"/>
  <c r="E175" i="6"/>
  <c r="F175" i="6" s="1"/>
  <c r="G175" i="6" s="1"/>
  <c r="E176" i="6"/>
  <c r="F176" i="6" s="1"/>
  <c r="G176" i="6" s="1"/>
  <c r="E177" i="6"/>
  <c r="F177" i="6" s="1"/>
  <c r="G177" i="6" s="1"/>
  <c r="E178" i="6"/>
  <c r="F178" i="6" s="1"/>
  <c r="G178" i="6" s="1"/>
  <c r="E179" i="6"/>
  <c r="F179" i="6" s="1"/>
  <c r="G179" i="6" s="1"/>
  <c r="E180" i="6"/>
  <c r="F180" i="6" s="1"/>
  <c r="G180" i="6" s="1"/>
  <c r="E181" i="6"/>
  <c r="F181" i="6" s="1"/>
  <c r="G181" i="6" s="1"/>
  <c r="E182" i="6"/>
  <c r="F182" i="6" s="1"/>
  <c r="G182" i="6" s="1"/>
  <c r="E183" i="6"/>
  <c r="F183" i="6" s="1"/>
  <c r="G183" i="6" s="1"/>
  <c r="E184" i="6"/>
  <c r="F184" i="6" s="1"/>
  <c r="G184" i="6" s="1"/>
  <c r="E185" i="6"/>
  <c r="F185" i="6" s="1"/>
  <c r="G185" i="6" s="1"/>
  <c r="E186" i="6"/>
  <c r="F186" i="6" s="1"/>
  <c r="G186" i="6" s="1"/>
  <c r="E187" i="6"/>
  <c r="F187" i="6" s="1"/>
  <c r="G187" i="6" s="1"/>
  <c r="E188" i="6"/>
  <c r="F188" i="6" s="1"/>
  <c r="G188" i="6" s="1"/>
  <c r="E189" i="6"/>
  <c r="F189" i="6" s="1"/>
  <c r="G189" i="6" s="1"/>
  <c r="E190" i="6"/>
  <c r="F190" i="6" s="1"/>
  <c r="G190" i="6" s="1"/>
  <c r="E191" i="6"/>
  <c r="F191" i="6" s="1"/>
  <c r="G191" i="6" s="1"/>
  <c r="E192" i="6"/>
  <c r="F192" i="6" s="1"/>
  <c r="G192" i="6" s="1"/>
  <c r="E193" i="6"/>
  <c r="F193" i="6" s="1"/>
  <c r="G193" i="6" s="1"/>
  <c r="E194" i="6"/>
  <c r="F194" i="6" s="1"/>
  <c r="G194" i="6" s="1"/>
  <c r="E195" i="6"/>
  <c r="F195" i="6" s="1"/>
  <c r="G195" i="6" s="1"/>
  <c r="E196" i="6"/>
  <c r="F196" i="6" s="1"/>
  <c r="G196" i="6" s="1"/>
  <c r="E197" i="6"/>
  <c r="F197" i="6" s="1"/>
  <c r="G197" i="6" s="1"/>
  <c r="E198" i="6"/>
  <c r="F198" i="6" s="1"/>
  <c r="G198" i="6" s="1"/>
  <c r="E199" i="6"/>
  <c r="F199" i="6" s="1"/>
  <c r="G199" i="6" s="1"/>
  <c r="E200" i="6"/>
  <c r="F200" i="6" s="1"/>
  <c r="G200" i="6" s="1"/>
  <c r="E7" i="6"/>
  <c r="E8" i="6"/>
  <c r="E9" i="6"/>
  <c r="F8" i="6"/>
  <c r="G8" i="6" s="1"/>
  <c r="F9" i="6"/>
  <c r="G9" i="6" s="1"/>
  <c r="F7" i="6"/>
  <c r="G7" i="6" s="1"/>
  <c r="C3" i="6" l="1"/>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G29" i="1" l="1"/>
  <c r="G10" i="1"/>
  <c r="G11" i="1"/>
  <c r="G12" i="1"/>
  <c r="G13" i="1"/>
  <c r="G14" i="1"/>
  <c r="G15" i="1"/>
  <c r="G16" i="1"/>
  <c r="G17" i="1"/>
  <c r="G18" i="1"/>
  <c r="G19" i="1"/>
  <c r="G20" i="1"/>
  <c r="G21" i="1"/>
  <c r="G22" i="1"/>
  <c r="G9" i="1"/>
  <c r="G23" i="1"/>
  <c r="B6" i="1"/>
  <c r="G26" i="1" l="1"/>
  <c r="G24" i="1"/>
  <c r="G28" i="1" s="1"/>
  <c r="G27" i="1" l="1"/>
</calcChain>
</file>

<file path=xl/sharedStrings.xml><?xml version="1.0" encoding="utf-8"?>
<sst xmlns="http://schemas.openxmlformats.org/spreadsheetml/2006/main" count="267" uniqueCount="255">
  <si>
    <t>Nom du produit</t>
  </si>
  <si>
    <t>Nom du produit :</t>
  </si>
  <si>
    <t xml:space="preserve">Nombre d'unités produites : </t>
  </si>
  <si>
    <t>Désignation matière ou article</t>
  </si>
  <si>
    <t>Fournisseur</t>
  </si>
  <si>
    <t>Unité</t>
  </si>
  <si>
    <t>Coût d'achat HT à l'unité</t>
  </si>
  <si>
    <t>Unités nécessaires</t>
  </si>
  <si>
    <t>Prix de revient HT</t>
  </si>
  <si>
    <t xml:space="preserve">Total prix de revient HT pour le nomdre d'unités à produire : </t>
  </si>
  <si>
    <t xml:space="preserve">Prix de revient HT unitaire : </t>
  </si>
  <si>
    <t xml:space="preserve">Marge brute </t>
  </si>
  <si>
    <t>Prix de vente HT</t>
  </si>
  <si>
    <t>Taux de marge</t>
  </si>
  <si>
    <t>Coefficient de marge</t>
  </si>
  <si>
    <t xml:space="preserve">Taux de marque </t>
  </si>
  <si>
    <t>Pot verre</t>
  </si>
  <si>
    <t>Apax</t>
  </si>
  <si>
    <t>unitaire</t>
  </si>
  <si>
    <t>Liste produits finis</t>
  </si>
  <si>
    <t>Référence produit</t>
  </si>
  <si>
    <t>Seuil d'alerte stock produits finis</t>
  </si>
  <si>
    <t>P0001</t>
  </si>
  <si>
    <t>P0002</t>
  </si>
  <si>
    <t>P0003</t>
  </si>
  <si>
    <t>P0004</t>
  </si>
  <si>
    <t>P0005</t>
  </si>
  <si>
    <t>P0006</t>
  </si>
  <si>
    <t>P0007</t>
  </si>
  <si>
    <t>P0008</t>
  </si>
  <si>
    <t>P0009</t>
  </si>
  <si>
    <t>P0010</t>
  </si>
  <si>
    <t>P0011</t>
  </si>
  <si>
    <t>P0012</t>
  </si>
  <si>
    <t>P0013</t>
  </si>
  <si>
    <t>P0014</t>
  </si>
  <si>
    <t>P0015</t>
  </si>
  <si>
    <t>P0016</t>
  </si>
  <si>
    <t>P0017</t>
  </si>
  <si>
    <t>P0018</t>
  </si>
  <si>
    <t>P0019</t>
  </si>
  <si>
    <t>P0020</t>
  </si>
  <si>
    <t>P0021</t>
  </si>
  <si>
    <t>P0022</t>
  </si>
  <si>
    <t>P0023</t>
  </si>
  <si>
    <t>P0024</t>
  </si>
  <si>
    <t>P0025</t>
  </si>
  <si>
    <t>P0026</t>
  </si>
  <si>
    <t>P0027</t>
  </si>
  <si>
    <t>P0028</t>
  </si>
  <si>
    <t>P0029</t>
  </si>
  <si>
    <t>P0030</t>
  </si>
  <si>
    <t>P0031</t>
  </si>
  <si>
    <t>P0032</t>
  </si>
  <si>
    <t>P0033</t>
  </si>
  <si>
    <t>P0034</t>
  </si>
  <si>
    <t>P0035</t>
  </si>
  <si>
    <t>P0036</t>
  </si>
  <si>
    <t>P0037</t>
  </si>
  <si>
    <t>P0038</t>
  </si>
  <si>
    <t>P0039</t>
  </si>
  <si>
    <t>P0040</t>
  </si>
  <si>
    <t>P0041</t>
  </si>
  <si>
    <t>P0042</t>
  </si>
  <si>
    <t>P0043</t>
  </si>
  <si>
    <t>P0044</t>
  </si>
  <si>
    <t>P0045</t>
  </si>
  <si>
    <t>P0046</t>
  </si>
  <si>
    <t>P0047</t>
  </si>
  <si>
    <t>P0048</t>
  </si>
  <si>
    <t>P0049</t>
  </si>
  <si>
    <t>P0050</t>
  </si>
  <si>
    <t>P0051</t>
  </si>
  <si>
    <t>P0052</t>
  </si>
  <si>
    <t>P0053</t>
  </si>
  <si>
    <t>P0054</t>
  </si>
  <si>
    <t>P0055</t>
  </si>
  <si>
    <t>P0056</t>
  </si>
  <si>
    <t>P0057</t>
  </si>
  <si>
    <t>P0058</t>
  </si>
  <si>
    <t>P0059</t>
  </si>
  <si>
    <t>P0060</t>
  </si>
  <si>
    <t>P0061</t>
  </si>
  <si>
    <t>P0062</t>
  </si>
  <si>
    <t>P0063</t>
  </si>
  <si>
    <t>P0064</t>
  </si>
  <si>
    <t>P0065</t>
  </si>
  <si>
    <t>P0066</t>
  </si>
  <si>
    <t>P0067</t>
  </si>
  <si>
    <t>P0068</t>
  </si>
  <si>
    <t>P0069</t>
  </si>
  <si>
    <t>P0070</t>
  </si>
  <si>
    <t>P0071</t>
  </si>
  <si>
    <t>P0072</t>
  </si>
  <si>
    <t>P0073</t>
  </si>
  <si>
    <t>P0074</t>
  </si>
  <si>
    <t>P0075</t>
  </si>
  <si>
    <t>P0076</t>
  </si>
  <si>
    <t>P0077</t>
  </si>
  <si>
    <t>P0078</t>
  </si>
  <si>
    <t>P0079</t>
  </si>
  <si>
    <t>P0080</t>
  </si>
  <si>
    <t>P0081</t>
  </si>
  <si>
    <t>P0082</t>
  </si>
  <si>
    <t>P0083</t>
  </si>
  <si>
    <t>P0084</t>
  </si>
  <si>
    <t>P0085</t>
  </si>
  <si>
    <t>P0086</t>
  </si>
  <si>
    <t>P0087</t>
  </si>
  <si>
    <t>P0088</t>
  </si>
  <si>
    <t>P0089</t>
  </si>
  <si>
    <t>P0090</t>
  </si>
  <si>
    <t>P0091</t>
  </si>
  <si>
    <t>P0092</t>
  </si>
  <si>
    <t>P0093</t>
  </si>
  <si>
    <t>P0094</t>
  </si>
  <si>
    <t>P0095</t>
  </si>
  <si>
    <t>P0096</t>
  </si>
  <si>
    <t>P0097</t>
  </si>
  <si>
    <t>P0098</t>
  </si>
  <si>
    <t>P0099</t>
  </si>
  <si>
    <t>P0100</t>
  </si>
  <si>
    <t>P0101</t>
  </si>
  <si>
    <t>P0102</t>
  </si>
  <si>
    <t>P0103</t>
  </si>
  <si>
    <t>P0104</t>
  </si>
  <si>
    <t>P0105</t>
  </si>
  <si>
    <t>P0106</t>
  </si>
  <si>
    <t>P0107</t>
  </si>
  <si>
    <t>P0108</t>
  </si>
  <si>
    <t>P0109</t>
  </si>
  <si>
    <t>P0110</t>
  </si>
  <si>
    <t>P0111</t>
  </si>
  <si>
    <t>P0112</t>
  </si>
  <si>
    <t>P0113</t>
  </si>
  <si>
    <t>P0114</t>
  </si>
  <si>
    <t>P0115</t>
  </si>
  <si>
    <t>P0116</t>
  </si>
  <si>
    <t>P0117</t>
  </si>
  <si>
    <t>P0118</t>
  </si>
  <si>
    <t>P0119</t>
  </si>
  <si>
    <t>P0120</t>
  </si>
  <si>
    <t>P0121</t>
  </si>
  <si>
    <t>P0122</t>
  </si>
  <si>
    <t>P0123</t>
  </si>
  <si>
    <t>P0124</t>
  </si>
  <si>
    <t>P0125</t>
  </si>
  <si>
    <t>P0126</t>
  </si>
  <si>
    <t>P0127</t>
  </si>
  <si>
    <t>P0128</t>
  </si>
  <si>
    <t>P0129</t>
  </si>
  <si>
    <t>P0130</t>
  </si>
  <si>
    <t>P0131</t>
  </si>
  <si>
    <t>P0132</t>
  </si>
  <si>
    <t>P0133</t>
  </si>
  <si>
    <t>P0134</t>
  </si>
  <si>
    <t>P0135</t>
  </si>
  <si>
    <t>P0136</t>
  </si>
  <si>
    <t>P0137</t>
  </si>
  <si>
    <t>P0138</t>
  </si>
  <si>
    <t>P0139</t>
  </si>
  <si>
    <t>P0140</t>
  </si>
  <si>
    <t>P0141</t>
  </si>
  <si>
    <t>P0142</t>
  </si>
  <si>
    <t>P0143</t>
  </si>
  <si>
    <t>P0144</t>
  </si>
  <si>
    <t>P0145</t>
  </si>
  <si>
    <t>P0146</t>
  </si>
  <si>
    <t>P0147</t>
  </si>
  <si>
    <t>P0148</t>
  </si>
  <si>
    <t>P0149</t>
  </si>
  <si>
    <t>P0150</t>
  </si>
  <si>
    <t>P0151</t>
  </si>
  <si>
    <t>P0152</t>
  </si>
  <si>
    <t>P0153</t>
  </si>
  <si>
    <t>P0154</t>
  </si>
  <si>
    <t>P0155</t>
  </si>
  <si>
    <t>P0156</t>
  </si>
  <si>
    <t>P0157</t>
  </si>
  <si>
    <t>P0158</t>
  </si>
  <si>
    <t>P0159</t>
  </si>
  <si>
    <t>P0160</t>
  </si>
  <si>
    <t>P0161</t>
  </si>
  <si>
    <t>P0162</t>
  </si>
  <si>
    <t>P0163</t>
  </si>
  <si>
    <t>P0164</t>
  </si>
  <si>
    <t>P0165</t>
  </si>
  <si>
    <t>P0166</t>
  </si>
  <si>
    <t>P0167</t>
  </si>
  <si>
    <t>P0168</t>
  </si>
  <si>
    <t>P0169</t>
  </si>
  <si>
    <t>P0170</t>
  </si>
  <si>
    <t>P0171</t>
  </si>
  <si>
    <t>P0172</t>
  </si>
  <si>
    <t>P0173</t>
  </si>
  <si>
    <t>P0174</t>
  </si>
  <si>
    <t>P0175</t>
  </si>
  <si>
    <t>P0176</t>
  </si>
  <si>
    <t>P0177</t>
  </si>
  <si>
    <t>P0178</t>
  </si>
  <si>
    <t>P0179</t>
  </si>
  <si>
    <t>P0180</t>
  </si>
  <si>
    <t>P0181</t>
  </si>
  <si>
    <t>P0182</t>
  </si>
  <si>
    <t>P0183</t>
  </si>
  <si>
    <t>P0184</t>
  </si>
  <si>
    <t>P0185</t>
  </si>
  <si>
    <t>P0186</t>
  </si>
  <si>
    <t>P0187</t>
  </si>
  <si>
    <t>P0188</t>
  </si>
  <si>
    <t>P0189</t>
  </si>
  <si>
    <t>P0190</t>
  </si>
  <si>
    <t>P0191</t>
  </si>
  <si>
    <t>P0192</t>
  </si>
  <si>
    <t>P0193</t>
  </si>
  <si>
    <t>P0194</t>
  </si>
  <si>
    <t>P0195</t>
  </si>
  <si>
    <t>P0196</t>
  </si>
  <si>
    <t>P0197</t>
  </si>
  <si>
    <t>P0198</t>
  </si>
  <si>
    <t>P0199</t>
  </si>
  <si>
    <t>P0200</t>
  </si>
  <si>
    <t>Confiture 50ml</t>
  </si>
  <si>
    <t>Confiture 25ml</t>
  </si>
  <si>
    <t>Journal entrées et sorties</t>
  </si>
  <si>
    <t xml:space="preserve">Date du mouvement </t>
  </si>
  <si>
    <t>Produit</t>
  </si>
  <si>
    <t>Entrées en stock (achats, production…)</t>
  </si>
  <si>
    <t>Sorties (ventes, perte, casse…)</t>
  </si>
  <si>
    <t>Concaténation</t>
  </si>
  <si>
    <t>P0001 - Confiture 50ml</t>
  </si>
  <si>
    <t>Confiture 100ml</t>
  </si>
  <si>
    <t>P0003 - Confiture 100ml</t>
  </si>
  <si>
    <t xml:space="preserve">Etat des stocks à jour au : </t>
  </si>
  <si>
    <t xml:space="preserve">Produit </t>
  </si>
  <si>
    <t>Quantité stock de départ</t>
  </si>
  <si>
    <t>Entrées</t>
  </si>
  <si>
    <t>Sorties</t>
  </si>
  <si>
    <t>Stock à jour</t>
  </si>
  <si>
    <t>Alerte Seuil stock minimal</t>
  </si>
  <si>
    <t>P0002 - Confiture 25ml</t>
  </si>
  <si>
    <t>Remplissez uniquement les cellules en bleu</t>
  </si>
  <si>
    <t>Niveau débutant</t>
  </si>
  <si>
    <t>Informations pratiques</t>
  </si>
  <si>
    <t>Découvrir le programme</t>
  </si>
  <si>
    <t>Modalités</t>
  </si>
  <si>
    <t>Après une analyse approfondie de vos des besoins, vous recevez un programme sur-mesure avec un planning adapté à vos disponibilités.
Nos formations sont accessibles en distanciel ou en présentiel. Le format distanciel garantit un apprentissage plus solide, car la durée est répartie sur des séances de 1h30 à 2h.
Vous pratiquez directement les notions sur le logiciel Excel, et vous pouvez vous entraîner en dehors des séances avec des exercices interactifs. Le formateur personnalise le programme tout au long de la formation.</t>
  </si>
  <si>
    <t>Niveau intermédiaire</t>
  </si>
  <si>
    <t>Niveau avancé</t>
  </si>
  <si>
    <t>Certification
Qualiopi</t>
  </si>
  <si>
    <t>Nous sommes certifiés Qualiopi, donc nos formations sont éligibles au financement CPF, OPCO, FAF, Pôle Emploi, votre entreprise…</t>
  </si>
  <si>
    <t>Par métier</t>
  </si>
  <si>
    <t>Partenaire
Tosa</t>
  </si>
  <si>
    <t>Nos formations délivrent la certification Tosa Excel : vous passez l'examen blanc du Tosa 2 séances avant la fin de la formation, puis la certification Tosa après la formation.</t>
  </si>
  <si>
    <t>Découvrir les programmes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</si>
</sst>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0;\-0;;"/>
  </numFmts>
  <fonts count="22">
    <font>
      <sz val="11"/>
      <color theme="1"/>
      <name val="Aptos Narrow"/>
      <family val="2"/>
      <scheme val="minor"/>
    </font>
    <font>
      <sz val="12"/>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u/>
      <sz val="14"/>
      <color rgb="FF002060"/>
      <name val="Aptos Narrow"/>
      <family val="2"/>
      <scheme val="minor"/>
    </font>
    <font>
      <sz val="12"/>
      <color theme="0"/>
      <name val="Aptos Narrow"/>
      <family val="2"/>
      <scheme val="minor"/>
    </font>
    <font>
      <sz val="12"/>
      <color theme="1"/>
      <name val="Aptos Narrow"/>
      <family val="2"/>
      <scheme val="minor"/>
    </font>
    <font>
      <b/>
      <sz val="12"/>
      <color theme="1"/>
      <name val="Aptos Narrow"/>
      <family val="2"/>
      <scheme val="minor"/>
    </font>
    <font>
      <b/>
      <u/>
      <sz val="12"/>
      <color rgb="FF002060"/>
      <name val="Aptos Narrow"/>
      <family val="2"/>
      <scheme val="minor"/>
    </font>
    <font>
      <b/>
      <sz val="12"/>
      <color rgb="FF002060"/>
      <name val="Aptos Narrow"/>
      <family val="2"/>
      <scheme val="minor"/>
    </font>
    <font>
      <b/>
      <i/>
      <sz val="11"/>
      <color rgb="FF002060"/>
      <name val="Aptos Narrow"/>
      <family val="2"/>
      <scheme val="minor"/>
    </font>
    <font>
      <b/>
      <u/>
      <sz val="16"/>
      <color rgb="FF002060"/>
      <name val="Aptos Narrow"/>
      <family val="2"/>
      <scheme val="minor"/>
    </font>
    <font>
      <sz val="8"/>
      <name val="Aptos Narrow"/>
      <family val="2"/>
      <scheme val="minor"/>
    </font>
    <font>
      <b/>
      <sz val="14"/>
      <color theme="1"/>
      <name val="Aptos Narrow"/>
      <family val="2"/>
      <scheme val="minor"/>
    </font>
    <font>
      <u/>
      <sz val="11"/>
      <color theme="10"/>
      <name val="Aptos Narrow"/>
      <family val="2"/>
      <scheme val="minor"/>
    </font>
    <font>
      <sz val="11"/>
      <color theme="1"/>
      <name val="Montserrat Regular"/>
    </font>
    <font>
      <b/>
      <sz val="16"/>
      <color rgb="FF00518B"/>
      <name val="Aptos Narrow"/>
      <family val="2"/>
      <scheme val="minor"/>
    </font>
    <font>
      <u/>
      <sz val="12"/>
      <color theme="10"/>
      <name val="Aptos Narrow"/>
      <family val="2"/>
      <scheme val="minor"/>
    </font>
    <font>
      <sz val="14"/>
      <color rgb="FF00518B"/>
      <name val="Aptos Narrow"/>
      <family val="2"/>
      <scheme val="minor"/>
    </font>
    <font>
      <b/>
      <sz val="14"/>
      <color rgb="FF00518B"/>
      <name val="Aptos Narrow"/>
      <family val="2"/>
      <scheme val="minor"/>
    </font>
  </fonts>
  <fills count="5">
    <fill>
      <patternFill patternType="none"/>
    </fill>
    <fill>
      <patternFill patternType="gray125"/>
    </fill>
    <fill>
      <patternFill patternType="solid">
        <fgColor rgb="FF002060"/>
        <bgColor indexed="64"/>
      </patternFill>
    </fill>
    <fill>
      <patternFill patternType="solid">
        <fgColor theme="7" tint="0.79998168889431442"/>
        <bgColor indexed="64"/>
      </patternFill>
    </fill>
    <fill>
      <patternFill patternType="solid">
        <fgColor theme="3" tint="0.89999084444715716"/>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indexed="64"/>
      </left>
      <right style="thin">
        <color indexed="64"/>
      </right>
      <top style="thin">
        <color indexed="64"/>
      </top>
      <bottom/>
      <diagonal/>
    </border>
    <border>
      <left style="thin">
        <color theme="0"/>
      </left>
      <right style="thin">
        <color indexed="64"/>
      </right>
      <top style="thin">
        <color indexed="64"/>
      </top>
      <bottom style="thin">
        <color indexed="64"/>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style="thin">
        <color indexed="64"/>
      </left>
      <right style="thin">
        <color theme="0"/>
      </right>
      <top/>
      <bottom/>
      <diagonal/>
    </border>
    <border>
      <left style="thin">
        <color theme="0"/>
      </left>
      <right style="thin">
        <color theme="0"/>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theme="0"/>
      </right>
      <top/>
      <bottom/>
      <diagonal/>
    </border>
    <border>
      <left style="thin">
        <color indexed="64"/>
      </left>
      <right style="thin">
        <color indexed="64"/>
      </right>
      <top/>
      <bottom/>
      <diagonal/>
    </border>
    <border>
      <left style="medium">
        <color rgb="FF00518B"/>
      </left>
      <right style="medium">
        <color rgb="FF00518B"/>
      </right>
      <top style="medium">
        <color rgb="FF00518B"/>
      </top>
      <bottom style="medium">
        <color rgb="FF00518B"/>
      </bottom>
      <diagonal/>
    </border>
    <border>
      <left style="medium">
        <color rgb="FF00518B"/>
      </left>
      <right/>
      <top style="medium">
        <color rgb="FF00518B"/>
      </top>
      <bottom style="medium">
        <color rgb="FF00518B"/>
      </bottom>
      <diagonal/>
    </border>
    <border>
      <left/>
      <right style="medium">
        <color rgb="FF00518B"/>
      </right>
      <top style="medium">
        <color rgb="FF00518B"/>
      </top>
      <bottom style="medium">
        <color rgb="FF00518B"/>
      </bottom>
      <diagonal/>
    </border>
    <border>
      <left style="medium">
        <color rgb="FF00518B"/>
      </left>
      <right style="dotted">
        <color rgb="FF00518B"/>
      </right>
      <top style="medium">
        <color rgb="FF00518B"/>
      </top>
      <bottom/>
      <diagonal/>
    </border>
    <border>
      <left style="dotted">
        <color rgb="FF00518B"/>
      </left>
      <right style="medium">
        <color rgb="FF00518B"/>
      </right>
      <top style="medium">
        <color rgb="FF00518B"/>
      </top>
      <bottom/>
      <diagonal/>
    </border>
    <border>
      <left style="medium">
        <color rgb="FF00518B"/>
      </left>
      <right style="dotted">
        <color rgb="FF00518B"/>
      </right>
      <top/>
      <bottom/>
      <diagonal/>
    </border>
    <border>
      <left style="dotted">
        <color rgb="FF00518B"/>
      </left>
      <right style="medium">
        <color rgb="FF00518B"/>
      </right>
      <top/>
      <bottom/>
      <diagonal/>
    </border>
    <border>
      <left style="medium">
        <color rgb="FF00518B"/>
      </left>
      <right style="dotted">
        <color rgb="FF00518B"/>
      </right>
      <top/>
      <bottom style="thin">
        <color rgb="FF00518B"/>
      </bottom>
      <diagonal/>
    </border>
    <border>
      <left style="dotted">
        <color rgb="FF00518B"/>
      </left>
      <right style="medium">
        <color rgb="FF00518B"/>
      </right>
      <top/>
      <bottom style="thin">
        <color rgb="FF00518B"/>
      </bottom>
      <diagonal/>
    </border>
    <border>
      <left style="medium">
        <color rgb="FF00518B"/>
      </left>
      <right style="dotted">
        <color rgb="FF00518B"/>
      </right>
      <top style="thin">
        <color rgb="FF00518B"/>
      </top>
      <bottom/>
      <diagonal/>
    </border>
    <border>
      <left style="dotted">
        <color rgb="FF00518B"/>
      </left>
      <right style="medium">
        <color rgb="FF00518B"/>
      </right>
      <top style="thin">
        <color rgb="FF00518B"/>
      </top>
      <bottom/>
      <diagonal/>
    </border>
    <border>
      <left style="medium">
        <color rgb="FF00518B"/>
      </left>
      <right style="dotted">
        <color rgb="FF00518B"/>
      </right>
      <top/>
      <bottom style="medium">
        <color rgb="FF00518B"/>
      </bottom>
      <diagonal/>
    </border>
    <border>
      <left style="dotted">
        <color rgb="FF00518B"/>
      </left>
      <right style="medium">
        <color rgb="FF00518B"/>
      </right>
      <top/>
      <bottom style="medium">
        <color rgb="FF00518B"/>
      </bottom>
      <diagonal/>
    </border>
    <border>
      <left/>
      <right/>
      <top style="thin">
        <color theme="3" tint="0.89999084444715716"/>
      </top>
      <bottom style="medium">
        <color rgb="FF00518B"/>
      </bottom>
      <diagonal/>
    </border>
    <border>
      <left style="thin">
        <color theme="3" tint="0.89999084444715716"/>
      </left>
      <right style="thin">
        <color theme="3" tint="0.89999084444715716"/>
      </right>
      <top style="medium">
        <color rgb="FF00518B"/>
      </top>
      <bottom style="thin">
        <color theme="3" tint="0.89999084444715716"/>
      </bottom>
      <diagonal/>
    </border>
    <border>
      <left style="thin">
        <color theme="3" tint="0.89999084444715716"/>
      </left>
      <right style="medium">
        <color rgb="FF00518B"/>
      </right>
      <top/>
      <bottom/>
      <diagonal/>
    </border>
    <border>
      <left style="thin">
        <color theme="3" tint="0.89999084444715716"/>
      </left>
      <right/>
      <top style="medium">
        <color rgb="FF00518B"/>
      </top>
      <bottom style="thin">
        <color theme="3" tint="0.89999084444715716"/>
      </bottom>
      <diagonal/>
    </border>
  </borders>
  <cellStyleXfs count="5">
    <xf numFmtId="0" fontId="0" fillId="0" borderId="0"/>
    <xf numFmtId="9" fontId="2" fillId="0" borderId="0" applyFont="0" applyFill="0" applyBorder="0" applyAlignment="0" applyProtection="0"/>
    <xf numFmtId="0" fontId="2" fillId="0" borderId="0"/>
    <xf numFmtId="0" fontId="19" fillId="0" borderId="0" applyNumberFormat="0" applyFill="0" applyBorder="0" applyAlignment="0" applyProtection="0"/>
    <xf numFmtId="0" fontId="16" fillId="0" borderId="0" applyNumberFormat="0" applyFill="0" applyBorder="0" applyAlignment="0" applyProtection="0"/>
  </cellStyleXfs>
  <cellXfs count="65">
    <xf numFmtId="0" fontId="0" fillId="0" borderId="0" xfId="0"/>
    <xf numFmtId="0" fontId="0" fillId="0" borderId="1" xfId="0" applyBorder="1"/>
    <xf numFmtId="0" fontId="0" fillId="3" borderId="0" xfId="0" applyFill="1"/>
    <xf numFmtId="0" fontId="0" fillId="3" borderId="1" xfId="0" applyFill="1" applyBorder="1"/>
    <xf numFmtId="0" fontId="6" fillId="0" borderId="0" xfId="0" applyFont="1"/>
    <xf numFmtId="0" fontId="7" fillId="2" borderId="2" xfId="0" applyFont="1" applyFill="1" applyBorder="1"/>
    <xf numFmtId="0" fontId="7" fillId="2" borderId="4" xfId="0" applyFont="1" applyFill="1" applyBorder="1"/>
    <xf numFmtId="0" fontId="7" fillId="2" borderId="3" xfId="0" applyFont="1" applyFill="1" applyBorder="1"/>
    <xf numFmtId="0" fontId="8" fillId="3" borderId="1" xfId="0" applyFont="1" applyFill="1" applyBorder="1"/>
    <xf numFmtId="0" fontId="8" fillId="3" borderId="5" xfId="0" applyFont="1" applyFill="1" applyBorder="1"/>
    <xf numFmtId="0" fontId="9" fillId="0" borderId="12" xfId="0" applyFont="1" applyBorder="1" applyAlignment="1">
      <alignment horizontal="center" vertical="center"/>
    </xf>
    <xf numFmtId="0" fontId="9" fillId="0" borderId="1" xfId="0" applyFont="1" applyBorder="1" applyAlignment="1">
      <alignment horizontal="center" vertical="center"/>
    </xf>
    <xf numFmtId="0" fontId="9" fillId="3" borderId="1" xfId="0" applyFont="1" applyFill="1" applyBorder="1" applyAlignment="1">
      <alignment horizontal="center" vertical="center"/>
    </xf>
    <xf numFmtId="0" fontId="9" fillId="0" borderId="13" xfId="0" applyFont="1" applyBorder="1" applyAlignment="1">
      <alignment horizontal="center" vertical="center"/>
    </xf>
    <xf numFmtId="9" fontId="9" fillId="0" borderId="1" xfId="1" applyFont="1" applyBorder="1" applyAlignment="1">
      <alignment horizontal="center" vertical="center"/>
    </xf>
    <xf numFmtId="2" fontId="9" fillId="0" borderId="1" xfId="0" applyNumberFormat="1" applyFont="1" applyBorder="1" applyAlignment="1">
      <alignment horizontal="center" vertical="center"/>
    </xf>
    <xf numFmtId="164" fontId="8" fillId="0" borderId="1" xfId="0" applyNumberFormat="1" applyFont="1" applyBorder="1"/>
    <xf numFmtId="0" fontId="8" fillId="0" borderId="0" xfId="0" applyFont="1"/>
    <xf numFmtId="0" fontId="10" fillId="0" borderId="0" xfId="0" applyFont="1"/>
    <xf numFmtId="0" fontId="11" fillId="0" borderId="0" xfId="0" applyFont="1"/>
    <xf numFmtId="0" fontId="12" fillId="0" borderId="0" xfId="0" applyFont="1"/>
    <xf numFmtId="9" fontId="9" fillId="0" borderId="1" xfId="0" applyNumberFormat="1" applyFont="1" applyBorder="1" applyAlignment="1">
      <alignment horizontal="center" vertical="center"/>
    </xf>
    <xf numFmtId="0" fontId="13" fillId="0" borderId="0" xfId="0" applyFont="1"/>
    <xf numFmtId="0" fontId="0" fillId="0" borderId="16" xfId="0" applyBorder="1"/>
    <xf numFmtId="0" fontId="3" fillId="2" borderId="0" xfId="0" applyFont="1" applyFill="1" applyAlignment="1">
      <alignment horizontal="left" vertical="center" wrapText="1"/>
    </xf>
    <xf numFmtId="0" fontId="3" fillId="2" borderId="13" xfId="0" applyFont="1" applyFill="1" applyBorder="1" applyAlignment="1">
      <alignment horizontal="left" vertical="center"/>
    </xf>
    <xf numFmtId="0" fontId="3" fillId="2" borderId="18" xfId="0" applyFont="1" applyFill="1" applyBorder="1" applyAlignment="1">
      <alignment horizontal="left" vertical="center"/>
    </xf>
    <xf numFmtId="0" fontId="3" fillId="2" borderId="10" xfId="0" applyFont="1" applyFill="1" applyBorder="1" applyAlignment="1">
      <alignment horizontal="left" vertical="center" wrapText="1"/>
    </xf>
    <xf numFmtId="14" fontId="0" fillId="3" borderId="1" xfId="0" applyNumberFormat="1" applyFill="1" applyBorder="1"/>
    <xf numFmtId="1" fontId="0" fillId="3" borderId="1" xfId="0" applyNumberFormat="1" applyFill="1" applyBorder="1"/>
    <xf numFmtId="0" fontId="5" fillId="2" borderId="0" xfId="0" applyFont="1" applyFill="1"/>
    <xf numFmtId="0" fontId="5" fillId="2" borderId="17" xfId="0" applyFont="1" applyFill="1" applyBorder="1"/>
    <xf numFmtId="0" fontId="5" fillId="2" borderId="11" xfId="0" applyFont="1" applyFill="1" applyBorder="1"/>
    <xf numFmtId="165" fontId="0" fillId="0" borderId="1" xfId="0" applyNumberFormat="1" applyBorder="1"/>
    <xf numFmtId="0" fontId="4" fillId="0" borderId="1" xfId="0" applyFont="1" applyBorder="1" applyAlignment="1">
      <alignment horizontal="center"/>
    </xf>
    <xf numFmtId="14" fontId="15" fillId="0" borderId="0" xfId="0" applyNumberFormat="1" applyFont="1" applyAlignment="1">
      <alignment horizontal="left"/>
    </xf>
    <xf numFmtId="0" fontId="9" fillId="0" borderId="14" xfId="0" applyFont="1" applyBorder="1" applyAlignment="1">
      <alignment horizontal="left"/>
    </xf>
    <xf numFmtId="0" fontId="9" fillId="0" borderId="15" xfId="0" applyFont="1" applyBorder="1" applyAlignment="1">
      <alignment horizontal="left"/>
    </xf>
    <xf numFmtId="0" fontId="9" fillId="0" borderId="3" xfId="0" applyFont="1" applyBorder="1" applyAlignment="1">
      <alignment horizontal="left"/>
    </xf>
    <xf numFmtId="0" fontId="9" fillId="0" borderId="2" xfId="0" applyFont="1" applyBorder="1" applyAlignment="1">
      <alignment horizontal="left"/>
    </xf>
    <xf numFmtId="0" fontId="9" fillId="0" borderId="4" xfId="0" applyFont="1" applyBorder="1" applyAlignment="1">
      <alignment horizontal="left"/>
    </xf>
    <xf numFmtId="0" fontId="9" fillId="0" borderId="6" xfId="0" applyFont="1" applyBorder="1" applyAlignment="1">
      <alignment horizontal="left"/>
    </xf>
    <xf numFmtId="0" fontId="9" fillId="0" borderId="7" xfId="0" applyFont="1" applyBorder="1" applyAlignment="1">
      <alignment horizontal="left"/>
    </xf>
    <xf numFmtId="0" fontId="9" fillId="0" borderId="8" xfId="0" applyFont="1" applyBorder="1" applyAlignment="1">
      <alignment horizontal="left"/>
    </xf>
    <xf numFmtId="0" fontId="9" fillId="0" borderId="9" xfId="0" applyFont="1" applyBorder="1" applyAlignment="1">
      <alignment horizontal="left"/>
    </xf>
    <xf numFmtId="0" fontId="17" fillId="0" borderId="0" xfId="2" applyFont="1" applyAlignment="1">
      <alignment horizontal="center" vertical="center" wrapText="1"/>
    </xf>
    <xf numFmtId="0" fontId="21" fillId="0" borderId="22" xfId="2" applyFont="1" applyBorder="1" applyAlignment="1">
      <alignment horizontal="center" vertical="center" wrapText="1"/>
    </xf>
    <xf numFmtId="0" fontId="1" fillId="0" borderId="23" xfId="2" applyFont="1" applyBorder="1" applyAlignment="1">
      <alignment horizontal="left" vertical="center" wrapText="1" indent="1"/>
    </xf>
    <xf numFmtId="0" fontId="2" fillId="0" borderId="0" xfId="2" applyAlignment="1">
      <alignment horizontal="center" vertical="center" wrapText="1"/>
    </xf>
    <xf numFmtId="0" fontId="21" fillId="0" borderId="24" xfId="2" applyFont="1" applyBorder="1" applyAlignment="1">
      <alignment horizontal="center" vertical="center" wrapText="1"/>
    </xf>
    <xf numFmtId="0" fontId="1" fillId="0" borderId="25" xfId="2" applyFont="1" applyBorder="1" applyAlignment="1">
      <alignment horizontal="left" vertical="center" wrapText="1" indent="1"/>
    </xf>
    <xf numFmtId="0" fontId="21" fillId="0" borderId="26" xfId="2" applyFont="1" applyBorder="1" applyAlignment="1">
      <alignment horizontal="center" vertical="center" wrapText="1"/>
    </xf>
    <xf numFmtId="0" fontId="1" fillId="0" borderId="27" xfId="2" applyFont="1" applyBorder="1" applyAlignment="1">
      <alignment horizontal="left" vertical="center" wrapText="1" indent="1"/>
    </xf>
    <xf numFmtId="0" fontId="21" fillId="0" borderId="28" xfId="2" applyFont="1" applyBorder="1" applyAlignment="1">
      <alignment horizontal="center" vertical="center" wrapText="1"/>
    </xf>
    <xf numFmtId="0" fontId="1" fillId="0" borderId="29" xfId="2" applyFont="1" applyBorder="1" applyAlignment="1">
      <alignment horizontal="left" vertical="center" wrapText="1" indent="1"/>
    </xf>
    <xf numFmtId="0" fontId="21" fillId="0" borderId="30" xfId="2" applyFont="1" applyBorder="1" applyAlignment="1">
      <alignment horizontal="center" vertical="center" wrapText="1"/>
    </xf>
    <xf numFmtId="0" fontId="1" fillId="0" borderId="31" xfId="2" applyFont="1" applyBorder="1" applyAlignment="1">
      <alignment horizontal="left" vertical="center" wrapText="1" indent="1"/>
    </xf>
    <xf numFmtId="0" fontId="18" fillId="4" borderId="20" xfId="2" applyFont="1" applyFill="1" applyBorder="1" applyAlignment="1">
      <alignment horizontal="center" vertical="center" wrapText="1"/>
    </xf>
    <xf numFmtId="0" fontId="18" fillId="4" borderId="21" xfId="2" applyFont="1" applyFill="1" applyBorder="1" applyAlignment="1">
      <alignment horizontal="center" vertical="center" wrapText="1"/>
    </xf>
    <xf numFmtId="0" fontId="18" fillId="4" borderId="19" xfId="2" applyFont="1" applyFill="1" applyBorder="1" applyAlignment="1">
      <alignment horizontal="center" vertical="center" wrapText="1"/>
    </xf>
    <xf numFmtId="0" fontId="2" fillId="0" borderId="32" xfId="2" applyBorder="1" applyAlignment="1">
      <alignment horizontal="center" vertical="center" wrapText="1"/>
    </xf>
    <xf numFmtId="0" fontId="20" fillId="0" borderId="33" xfId="3" applyFont="1" applyBorder="1" applyAlignment="1" applyProtection="1">
      <alignment horizontal="center" vertical="center" wrapText="1"/>
      <protection locked="0"/>
    </xf>
    <xf numFmtId="0" fontId="20" fillId="0" borderId="35" xfId="3" applyFont="1" applyBorder="1" applyAlignment="1" applyProtection="1">
      <alignment horizontal="center" vertical="center" wrapText="1"/>
      <protection locked="0"/>
    </xf>
    <xf numFmtId="0" fontId="17" fillId="0" borderId="34" xfId="2" applyFont="1" applyBorder="1" applyAlignment="1">
      <alignment horizontal="center" vertical="center" wrapText="1"/>
    </xf>
    <xf numFmtId="0" fontId="20" fillId="0" borderId="33" xfId="4" applyFont="1" applyBorder="1" applyAlignment="1" applyProtection="1">
      <alignment horizontal="center" vertical="center" wrapText="1"/>
      <protection locked="0"/>
    </xf>
  </cellXfs>
  <cellStyles count="5">
    <cellStyle name="Lien hypertexte 2" xfId="3" xr:uid="{78F57809-A18E-634C-802A-AFE58C981BB1}"/>
    <cellStyle name="Lien hypertexte 2 2" xfId="4" xr:uid="{F08BC552-25DD-E540-8B62-AF880E16E681}"/>
    <cellStyle name="Normal" xfId="0" builtinId="0"/>
    <cellStyle name="Normal 2 2" xfId="2" xr:uid="{79687A3A-949A-7E40-8D79-3718D3B298FF}"/>
    <cellStyle name="Pourcentage" xfId="1" builtinId="5"/>
  </cellStyles>
  <dxfs count="9">
    <dxf>
      <font>
        <color theme="9"/>
      </font>
      <fill>
        <patternFill>
          <bgColor theme="9" tint="0.79998168889431442"/>
        </patternFill>
      </fill>
    </dxf>
    <dxf>
      <font>
        <color rgb="FFFF0000"/>
      </font>
      <fill>
        <patternFill>
          <bgColor rgb="FFFEBEBE"/>
        </patternFill>
      </fill>
    </dxf>
    <dxf>
      <fill>
        <patternFill patternType="solid">
          <fgColor indexed="64"/>
          <bgColor theme="7" tint="0.79998168889431442"/>
        </patternFill>
      </fill>
    </dxf>
    <dxf>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bottom style="thin">
          <color indexed="64"/>
        </bottom>
      </border>
    </dxf>
    <dxf>
      <border diagonalUp="0" diagonalDown="0" outline="0">
        <left style="thin">
          <color indexed="64"/>
        </left>
        <right style="thin">
          <color indexed="64"/>
        </right>
        <top/>
        <bottom/>
      </border>
    </dxf>
  </dxfs>
  <tableStyles count="0" defaultTableStyle="TableStyleMedium2" defaultPivotStyle="PivotStyleLight16"/>
  <colors>
    <mruColors>
      <color rgb="FFEEFEDA"/>
      <color rgb="FFFEBEBE"/>
      <color rgb="FFFD7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morpheus-formation.fr/blog/test/excel/" TargetMode="External"/><Relationship Id="rId2" Type="http://schemas.openxmlformats.org/officeDocument/2006/relationships/hyperlink" Target="https://www.morpheus-formation.fr/contact/" TargetMode="External"/><Relationship Id="rId1" Type="http://schemas.openxmlformats.org/officeDocument/2006/relationships/hyperlink" Target="https://www.morpheus-formation.fr/modele-excel/"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6350</xdr:colOff>
      <xdr:row>0</xdr:row>
      <xdr:rowOff>190499</xdr:rowOff>
    </xdr:from>
    <xdr:to>
      <xdr:col>4</xdr:col>
      <xdr:colOff>1802130</xdr:colOff>
      <xdr:row>1</xdr:row>
      <xdr:rowOff>365759</xdr:rowOff>
    </xdr:to>
    <xdr:sp macro="" textlink="">
      <xdr:nvSpPr>
        <xdr:cNvPr id="3" name="Rectangle 2">
          <a:hlinkClick xmlns:r="http://schemas.openxmlformats.org/officeDocument/2006/relationships" r:id="rId1" tooltip="Voir la vidéo d'explication"/>
          <a:extLst>
            <a:ext uri="{FF2B5EF4-FFF2-40B4-BE49-F238E27FC236}">
              <a16:creationId xmlns:a16="http://schemas.microsoft.com/office/drawing/2014/main" id="{CEDA45EF-657D-3340-A332-6EDA6AF85325}"/>
            </a:ext>
          </a:extLst>
        </xdr:cNvPr>
        <xdr:cNvSpPr/>
      </xdr:nvSpPr>
      <xdr:spPr>
        <a:xfrm>
          <a:off x="4159250" y="190499"/>
          <a:ext cx="3383280" cy="365760"/>
        </a:xfrm>
        <a:prstGeom prst="rect">
          <a:avLst/>
        </a:prstGeom>
        <a:solidFill>
          <a:schemeClr val="bg1"/>
        </a:solidFill>
        <a:ln>
          <a:solidFill>
            <a:srgbClr val="00B05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400">
              <a:solidFill>
                <a:srgbClr val="00B050"/>
              </a:solidFill>
              <a:effectLst/>
              <a:latin typeface="+mn-lt"/>
              <a:ea typeface="Calibri" panose="020F0502020204030204" pitchFamily="34" charset="0"/>
              <a:cs typeface="Times New Roman" panose="02020603050405020304" pitchFamily="18" charset="0"/>
            </a:rPr>
            <a:t>Explication du fichier ⇢ </a:t>
          </a:r>
          <a:r>
            <a:rPr lang="fr-FR" sz="1400" b="1">
              <a:solidFill>
                <a:srgbClr val="00B050"/>
              </a:solidFill>
              <a:effectLst/>
              <a:latin typeface="+mn-lt"/>
              <a:ea typeface="Calibri" panose="020F0502020204030204" pitchFamily="34" charset="0"/>
              <a:cs typeface="Times New Roman" panose="02020603050405020304" pitchFamily="18" charset="0"/>
            </a:rPr>
            <a:t>Cliquez ici !</a:t>
          </a:r>
          <a:endParaRPr lang="fr-FR" sz="1400">
            <a:solidFill>
              <a:srgbClr val="00B050"/>
            </a:solidFill>
            <a:effectLst/>
            <a:latin typeface="+mn-lt"/>
            <a:ea typeface="Calibri" panose="020F0502020204030204" pitchFamily="34" charset="0"/>
            <a:cs typeface="Times New Roman" panose="02020603050405020304" pitchFamily="18" charset="0"/>
          </a:endParaRPr>
        </a:p>
      </xdr:txBody>
    </xdr:sp>
    <xdr:clientData/>
  </xdr:twoCellAnchor>
  <xdr:twoCellAnchor editAs="oneCell">
    <xdr:from>
      <xdr:col>4</xdr:col>
      <xdr:colOff>2755053</xdr:colOff>
      <xdr:row>2</xdr:row>
      <xdr:rowOff>375561</xdr:rowOff>
    </xdr:from>
    <xdr:to>
      <xdr:col>4</xdr:col>
      <xdr:colOff>6138333</xdr:colOff>
      <xdr:row>3</xdr:row>
      <xdr:rowOff>106321</xdr:rowOff>
    </xdr:to>
    <xdr:sp macro="" textlink="">
      <xdr:nvSpPr>
        <xdr:cNvPr id="4" name="Rectangle 3">
          <a:hlinkClick xmlns:r="http://schemas.openxmlformats.org/officeDocument/2006/relationships" r:id="rId2" tooltip="Contactez-nous !"/>
          <a:extLst>
            <a:ext uri="{FF2B5EF4-FFF2-40B4-BE49-F238E27FC236}">
              <a16:creationId xmlns:a16="http://schemas.microsoft.com/office/drawing/2014/main" id="{DE5093D0-347D-6844-B5F8-6FF15ED06128}"/>
            </a:ext>
          </a:extLst>
        </xdr:cNvPr>
        <xdr:cNvSpPr/>
      </xdr:nvSpPr>
      <xdr:spPr>
        <a:xfrm>
          <a:off x="8495453" y="1201061"/>
          <a:ext cx="3383280" cy="365760"/>
        </a:xfrm>
        <a:prstGeom prst="rect">
          <a:avLst/>
        </a:prstGeom>
        <a:noFill/>
        <a:ln w="38100">
          <a:solidFill>
            <a:schemeClr val="tx2">
              <a:lumMod val="10000"/>
              <a:lumOff val="9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mn-lt"/>
            </a:rPr>
            <a:t>Nous contacter</a:t>
          </a:r>
        </a:p>
      </xdr:txBody>
    </xdr:sp>
    <xdr:clientData/>
  </xdr:twoCellAnchor>
  <xdr:twoCellAnchor editAs="oneCell">
    <xdr:from>
      <xdr:col>3</xdr:col>
      <xdr:colOff>6350</xdr:colOff>
      <xdr:row>2</xdr:row>
      <xdr:rowOff>380706</xdr:rowOff>
    </xdr:from>
    <xdr:to>
      <xdr:col>4</xdr:col>
      <xdr:colOff>1802130</xdr:colOff>
      <xdr:row>3</xdr:row>
      <xdr:rowOff>111466</xdr:rowOff>
    </xdr:to>
    <xdr:sp macro="" textlink="">
      <xdr:nvSpPr>
        <xdr:cNvPr id="5" name="Rectangle 4">
          <a:hlinkClick xmlns:r="http://schemas.openxmlformats.org/officeDocument/2006/relationships" r:id="rId3" tooltip="Testez votre niveau sur Excel !"/>
          <a:extLst>
            <a:ext uri="{FF2B5EF4-FFF2-40B4-BE49-F238E27FC236}">
              <a16:creationId xmlns:a16="http://schemas.microsoft.com/office/drawing/2014/main" id="{A7CDA3EF-A405-7C41-B34B-BB683CC30347}"/>
            </a:ext>
          </a:extLst>
        </xdr:cNvPr>
        <xdr:cNvSpPr/>
      </xdr:nvSpPr>
      <xdr:spPr>
        <a:xfrm>
          <a:off x="4159250" y="1206206"/>
          <a:ext cx="3383280" cy="365760"/>
        </a:xfrm>
        <a:prstGeom prst="rect">
          <a:avLst/>
        </a:prstGeom>
        <a:noFill/>
        <a:ln w="38100">
          <a:solidFill>
            <a:schemeClr val="tx2">
              <a:lumMod val="10000"/>
              <a:lumOff val="9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mn-lt"/>
            </a:rPr>
            <a:t>Testez votre niveau !</a:t>
          </a:r>
        </a:p>
      </xdr:txBody>
    </xdr:sp>
    <xdr:clientData/>
  </xdr:twoCellAnchor>
  <xdr:twoCellAnchor editAs="oneCell">
    <xdr:from>
      <xdr:col>3</xdr:col>
      <xdr:colOff>6350</xdr:colOff>
      <xdr:row>1</xdr:row>
      <xdr:rowOff>368006</xdr:rowOff>
    </xdr:from>
    <xdr:to>
      <xdr:col>4</xdr:col>
      <xdr:colOff>6138333</xdr:colOff>
      <xdr:row>2</xdr:row>
      <xdr:rowOff>370416</xdr:rowOff>
    </xdr:to>
    <xdr:sp macro="" textlink="">
      <xdr:nvSpPr>
        <xdr:cNvPr id="6" name="Rectangle 5">
          <a:extLst>
            <a:ext uri="{FF2B5EF4-FFF2-40B4-BE49-F238E27FC236}">
              <a16:creationId xmlns:a16="http://schemas.microsoft.com/office/drawing/2014/main" id="{8621E2AC-870C-6C43-8007-CFC6A87E0518}"/>
            </a:ext>
          </a:extLst>
        </xdr:cNvPr>
        <xdr:cNvSpPr/>
      </xdr:nvSpPr>
      <xdr:spPr>
        <a:xfrm>
          <a:off x="4159250" y="558506"/>
          <a:ext cx="7719483" cy="637410"/>
        </a:xfrm>
        <a:prstGeom prst="rect">
          <a:avLst/>
        </a:prstGeom>
        <a:noFill/>
        <a:ln w="38100">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000" b="1">
              <a:solidFill>
                <a:srgbClr val="00518B"/>
              </a:solidFill>
              <a:latin typeface="+mn-lt"/>
            </a:rPr>
            <a:t>Morpheus est spécialisé dans la formation Excel</a:t>
          </a:r>
        </a:p>
      </xdr:txBody>
    </xdr:sp>
    <xdr:clientData/>
  </xdr:twoCellAnchor>
  <xdr:twoCellAnchor editAs="oneCell">
    <xdr:from>
      <xdr:col>1</xdr:col>
      <xdr:colOff>469900</xdr:colOff>
      <xdr:row>1</xdr:row>
      <xdr:rowOff>114300</xdr:rowOff>
    </xdr:from>
    <xdr:to>
      <xdr:col>1</xdr:col>
      <xdr:colOff>2646172</xdr:colOff>
      <xdr:row>3</xdr:row>
      <xdr:rowOff>36581</xdr:rowOff>
    </xdr:to>
    <xdr:pic>
      <xdr:nvPicPr>
        <xdr:cNvPr id="7" name="Image 6">
          <a:extLst>
            <a:ext uri="{FF2B5EF4-FFF2-40B4-BE49-F238E27FC236}">
              <a16:creationId xmlns:a16="http://schemas.microsoft.com/office/drawing/2014/main" id="{9246185B-D1EA-554D-A8E7-2E03044D428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85800" y="304800"/>
          <a:ext cx="2176272" cy="11922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celiachevalier/Downloads/(De&#769;verouille&#769;)%20Matrice%20des%20competences%20RH.xlsx" TargetMode="External"/><Relationship Id="rId1" Type="http://schemas.openxmlformats.org/officeDocument/2006/relationships/externalLinkPath" Target="(De&#769;verouille&#769;)%20Matrice%20des%20competences%20R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t de passe"/>
      <sheetName val="Notice"/>
      <sheetName val="Salariés"/>
      <sheetName val="Tableau de bord"/>
      <sheetName val="Compétences"/>
      <sheetName val="Analyse"/>
    </sheetNames>
    <sheetDataSet>
      <sheetData sheetId="0"/>
      <sheetData sheetId="1"/>
      <sheetData sheetId="2"/>
      <sheetData sheetId="3"/>
      <sheetData sheetId="4"/>
      <sheetData sheetId="5">
        <row r="14">
          <cell r="F14" t="str">
            <v>Adaptabilité</v>
          </cell>
          <cell r="G14">
            <v>3</v>
          </cell>
          <cell r="H14">
            <v>1</v>
          </cell>
        </row>
        <row r="15">
          <cell r="F15" t="str">
            <v>Créativité</v>
          </cell>
          <cell r="G15">
            <v>1</v>
          </cell>
          <cell r="H15">
            <v>4</v>
          </cell>
        </row>
        <row r="16">
          <cell r="F16" t="str">
            <v>Efficacité</v>
          </cell>
          <cell r="G16">
            <v>4</v>
          </cell>
          <cell r="H16">
            <v>1</v>
          </cell>
        </row>
        <row r="17">
          <cell r="F17" t="str">
            <v>Remise en question</v>
          </cell>
          <cell r="G17">
            <v>3</v>
          </cell>
          <cell r="H17">
            <v>2</v>
          </cell>
        </row>
        <row r="18">
          <cell r="F18" t="str">
            <v>Responsabilité</v>
          </cell>
          <cell r="G18">
            <v>1</v>
          </cell>
          <cell r="H18">
            <v>1</v>
          </cell>
        </row>
        <row r="27">
          <cell r="F27" t="str">
            <v>Allemand</v>
          </cell>
          <cell r="G27">
            <v>1</v>
          </cell>
          <cell r="H27">
            <v>4</v>
          </cell>
        </row>
        <row r="28">
          <cell r="F28" t="str">
            <v>Analyse des données</v>
          </cell>
          <cell r="G28">
            <v>4</v>
          </cell>
          <cell r="H28">
            <v>1</v>
          </cell>
        </row>
        <row r="29">
          <cell r="F29" t="str">
            <v>Conduite du changement</v>
          </cell>
          <cell r="G29">
            <v>4</v>
          </cell>
          <cell r="H29">
            <v>4</v>
          </cell>
        </row>
        <row r="30">
          <cell r="F30" t="str">
            <v>Optimisation des processus</v>
          </cell>
          <cell r="G30">
            <v>4</v>
          </cell>
          <cell r="H30">
            <v>2</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CF7F171-C9D0-41D3-BA17-F02315CCD87F}" name="Tableau2" displayName="Tableau2" ref="B7:E207" totalsRowShown="0" headerRowDxfId="8" headerRowBorderDxfId="7" tableBorderDxfId="6">
  <autoFilter ref="B7:E207" xr:uid="{0CF7F171-C9D0-41D3-BA17-F02315CCD87F}"/>
  <tableColumns count="4">
    <tableColumn id="1" xr3:uid="{B459223F-216C-4EB3-B83A-A01079F45CA8}" name="Référence produit" dataDxfId="5"/>
    <tableColumn id="4" xr3:uid="{1475630E-FF89-4ED3-A1CE-6F258C717DC8}" name="Concaténation" dataDxfId="4">
      <calculatedColumnFormula>Tableau2[[#This Row],[Référence produit]]&amp;" - "&amp;Tableau2[[#This Row],[Nom du produit]]</calculatedColumnFormula>
    </tableColumn>
    <tableColumn id="2" xr3:uid="{BD232906-2146-4A08-B119-090F26D261E6}" name="Nom du produit" dataDxfId="3"/>
    <tableColumn id="3" xr3:uid="{DFD6C954-DD02-4145-9DF1-A49C8910B7A3}" name="Seuil d'alerte stock produits finis" dataDxfId="2"/>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rpheus-formation.fr/formation/excel/avance/" TargetMode="External"/><Relationship Id="rId2" Type="http://schemas.openxmlformats.org/officeDocument/2006/relationships/hyperlink" Target="https://www.morpheus-formation.fr/formation/excel/intermediaire/" TargetMode="External"/><Relationship Id="rId1" Type="http://schemas.openxmlformats.org/officeDocument/2006/relationships/hyperlink" Target="https://www.morpheus-formation.fr/formation/excel/debutant/" TargetMode="External"/><Relationship Id="rId5" Type="http://schemas.openxmlformats.org/officeDocument/2006/relationships/drawing" Target="../drawings/drawing1.xml"/><Relationship Id="rId4" Type="http://schemas.openxmlformats.org/officeDocument/2006/relationships/hyperlink" Target="https://www.morpheus-formation.fr/excel/"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1B61B-3F7E-0E4D-895D-A35798D60E82}">
  <sheetPr>
    <tabColor theme="3" tint="0.89999084444715716"/>
  </sheetPr>
  <dimension ref="B2:E15"/>
  <sheetViews>
    <sheetView showGridLines="0" tabSelected="1" zoomScaleNormal="100" workbookViewId="0">
      <selection activeCell="B6" sqref="B6"/>
    </sheetView>
  </sheetViews>
  <sheetFormatPr baseColWidth="10" defaultColWidth="10.83203125" defaultRowHeight="15"/>
  <cols>
    <col min="1" max="1" width="2.83203125" style="45" customWidth="1"/>
    <col min="2" max="2" width="40.83203125" style="45" customWidth="1"/>
    <col min="3" max="3" width="10.83203125" style="45" customWidth="1"/>
    <col min="4" max="4" width="20.83203125" style="45" customWidth="1"/>
    <col min="5" max="5" width="80.83203125" style="45" customWidth="1"/>
    <col min="6" max="16384" width="10.83203125" style="45"/>
  </cols>
  <sheetData>
    <row r="2" spans="2:5" ht="50" customHeight="1"/>
    <row r="3" spans="2:5" ht="50" customHeight="1"/>
    <row r="4" spans="2:5" ht="40" customHeight="1" thickBot="1"/>
    <row r="5" spans="2:5" ht="30" customHeight="1" thickBot="1">
      <c r="B5" s="59" t="s">
        <v>242</v>
      </c>
      <c r="D5" s="57" t="s">
        <v>243</v>
      </c>
      <c r="E5" s="58"/>
    </row>
    <row r="6" spans="2:5" ht="30" customHeight="1">
      <c r="B6" s="61" t="s">
        <v>244</v>
      </c>
      <c r="D6" s="46" t="s">
        <v>245</v>
      </c>
      <c r="E6" s="47" t="s">
        <v>246</v>
      </c>
    </row>
    <row r="7" spans="2:5" ht="30" customHeight="1" thickBot="1">
      <c r="B7" s="48"/>
      <c r="D7" s="49"/>
      <c r="E7" s="50"/>
    </row>
    <row r="8" spans="2:5" ht="30" customHeight="1" thickBot="1">
      <c r="B8" s="59" t="s">
        <v>247</v>
      </c>
      <c r="D8" s="49"/>
      <c r="E8" s="50"/>
    </row>
    <row r="9" spans="2:5" ht="30" customHeight="1">
      <c r="B9" s="61" t="s">
        <v>244</v>
      </c>
      <c r="D9" s="49"/>
      <c r="E9" s="50"/>
    </row>
    <row r="10" spans="2:5" ht="30" customHeight="1" thickBot="1">
      <c r="B10" s="60"/>
      <c r="D10" s="49"/>
      <c r="E10" s="50"/>
    </row>
    <row r="11" spans="2:5" ht="30" customHeight="1" thickBot="1">
      <c r="B11" s="59" t="s">
        <v>248</v>
      </c>
      <c r="D11" s="51"/>
      <c r="E11" s="52"/>
    </row>
    <row r="12" spans="2:5" ht="30" customHeight="1">
      <c r="B12" s="62" t="s">
        <v>244</v>
      </c>
      <c r="C12" s="63"/>
      <c r="D12" s="53" t="s">
        <v>249</v>
      </c>
      <c r="E12" s="54" t="s">
        <v>250</v>
      </c>
    </row>
    <row r="13" spans="2:5" ht="30" customHeight="1" thickBot="1">
      <c r="B13" s="48"/>
      <c r="D13" s="51"/>
      <c r="E13" s="52"/>
    </row>
    <row r="14" spans="2:5" ht="30" customHeight="1" thickBot="1">
      <c r="B14" s="59" t="s">
        <v>251</v>
      </c>
      <c r="D14" s="53" t="s">
        <v>252</v>
      </c>
      <c r="E14" s="54" t="s">
        <v>253</v>
      </c>
    </row>
    <row r="15" spans="2:5" ht="30" customHeight="1" thickBot="1">
      <c r="B15" s="64" t="s">
        <v>254</v>
      </c>
      <c r="D15" s="55"/>
      <c r="E15" s="56"/>
    </row>
  </sheetData>
  <sheetProtection algorithmName="SHA-512" hashValue="JN0DhOu27LOnbvg/8F0IvaIQHJw+WO+H42CMKSbdC/RdP+I/7E3Q4Wejt179i5ySLZ8ZR3RqFKAkn125KqUurQ==" saltValue="+2ktaOYIT9lQ7F1FGiP0bA==" spinCount="100000" sheet="1" selectLockedCells="1"/>
  <mergeCells count="7">
    <mergeCell ref="D5:E5"/>
    <mergeCell ref="D6:D11"/>
    <mergeCell ref="E6:E11"/>
    <mergeCell ref="D12:D13"/>
    <mergeCell ref="E12:E13"/>
    <mergeCell ref="D14:D15"/>
    <mergeCell ref="E14:E15"/>
  </mergeCells>
  <hyperlinks>
    <hyperlink ref="B6" r:id="rId1" tooltip="Découvrir le programme" xr:uid="{7827EB09-27F9-A043-AB6D-1AD9AA7517E4}"/>
    <hyperlink ref="B9" r:id="rId2" tooltip="Découvrir le programme" xr:uid="{D25B0B85-D643-FE4D-99A2-062D96EC4EDD}"/>
    <hyperlink ref="B12" r:id="rId3" tooltip="Découvrir le programme" xr:uid="{3E644B55-7BF8-1348-B763-134A9DA7B673}"/>
    <hyperlink ref="B15" r:id="rId4" tooltip="Découvrir les programmes" xr:uid="{24C13F85-30C6-5045-B227-6A09DDD9AE1D}"/>
  </hyperlinks>
  <pageMargins left="0.7" right="0.7" top="0.75" bottom="0.75" header="0.3" footer="0.3"/>
  <pageSetup paperSize="9" orientation="portrait" horizontalDpi="0" verticalDpi="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A397A-F62B-47E0-B25E-34DF87215DCA}">
  <dimension ref="B2:E207"/>
  <sheetViews>
    <sheetView showGridLines="0" zoomScale="216" workbookViewId="0">
      <selection activeCell="B1" sqref="B1"/>
    </sheetView>
  </sheetViews>
  <sheetFormatPr baseColWidth="10" defaultRowHeight="15"/>
  <cols>
    <col min="1" max="1" width="3.5" customWidth="1"/>
    <col min="2" max="2" width="42.5" customWidth="1"/>
    <col min="3" max="3" width="24.1640625" hidden="1" customWidth="1"/>
    <col min="4" max="4" width="34.33203125" customWidth="1"/>
    <col min="5" max="5" width="32.6640625" customWidth="1"/>
  </cols>
  <sheetData>
    <row r="2" spans="2:5" ht="22">
      <c r="B2" s="22" t="s">
        <v>19</v>
      </c>
      <c r="C2" s="22"/>
    </row>
    <row r="4" spans="2:5">
      <c r="B4" s="20" t="s">
        <v>241</v>
      </c>
      <c r="C4" s="20"/>
    </row>
    <row r="7" spans="2:5">
      <c r="B7" s="23" t="s">
        <v>20</v>
      </c>
      <c r="C7" s="23" t="s">
        <v>229</v>
      </c>
      <c r="D7" s="23" t="s">
        <v>0</v>
      </c>
      <c r="E7" s="23" t="s">
        <v>21</v>
      </c>
    </row>
    <row r="8" spans="2:5">
      <c r="B8" s="1" t="s">
        <v>22</v>
      </c>
      <c r="C8" s="1" t="str">
        <f>Tableau2[[#This Row],[Référence produit]]&amp;" - "&amp;Tableau2[[#This Row],[Nom du produit]]</f>
        <v>P0001 - Confiture 50ml</v>
      </c>
      <c r="D8" s="3" t="s">
        <v>222</v>
      </c>
      <c r="E8" s="2">
        <v>120</v>
      </c>
    </row>
    <row r="9" spans="2:5">
      <c r="B9" s="1" t="s">
        <v>23</v>
      </c>
      <c r="C9" s="1" t="str">
        <f>Tableau2[[#This Row],[Référence produit]]&amp;" - "&amp;Tableau2[[#This Row],[Nom du produit]]</f>
        <v>P0002 - Confiture 25ml</v>
      </c>
      <c r="D9" s="3" t="s">
        <v>223</v>
      </c>
      <c r="E9" s="2">
        <v>100</v>
      </c>
    </row>
    <row r="10" spans="2:5">
      <c r="B10" s="1" t="s">
        <v>24</v>
      </c>
      <c r="C10" s="1" t="str">
        <f>Tableau2[[#This Row],[Référence produit]]&amp;" - "&amp;Tableau2[[#This Row],[Nom du produit]]</f>
        <v>P0003 - Confiture 100ml</v>
      </c>
      <c r="D10" s="3" t="s">
        <v>231</v>
      </c>
      <c r="E10" s="2"/>
    </row>
    <row r="11" spans="2:5">
      <c r="B11" s="1" t="s">
        <v>25</v>
      </c>
      <c r="C11" s="1" t="str">
        <f>Tableau2[[#This Row],[Référence produit]]&amp;" - "&amp;Tableau2[[#This Row],[Nom du produit]]</f>
        <v xml:space="preserve">P0004 - </v>
      </c>
      <c r="D11" s="3"/>
      <c r="E11" s="2"/>
    </row>
    <row r="12" spans="2:5">
      <c r="B12" s="1" t="s">
        <v>26</v>
      </c>
      <c r="C12" s="1" t="str">
        <f>Tableau2[[#This Row],[Référence produit]]&amp;" - "&amp;Tableau2[[#This Row],[Nom du produit]]</f>
        <v xml:space="preserve">P0005 - </v>
      </c>
      <c r="D12" s="3"/>
      <c r="E12" s="2"/>
    </row>
    <row r="13" spans="2:5">
      <c r="B13" s="1" t="s">
        <v>27</v>
      </c>
      <c r="C13" s="1" t="str">
        <f>Tableau2[[#This Row],[Référence produit]]&amp;" - "&amp;Tableau2[[#This Row],[Nom du produit]]</f>
        <v xml:space="preserve">P0006 - </v>
      </c>
      <c r="D13" s="3"/>
      <c r="E13" s="2"/>
    </row>
    <row r="14" spans="2:5">
      <c r="B14" s="1" t="s">
        <v>28</v>
      </c>
      <c r="C14" s="1" t="str">
        <f>Tableau2[[#This Row],[Référence produit]]&amp;" - "&amp;Tableau2[[#This Row],[Nom du produit]]</f>
        <v xml:space="preserve">P0007 - </v>
      </c>
      <c r="D14" s="3"/>
      <c r="E14" s="2"/>
    </row>
    <row r="15" spans="2:5">
      <c r="B15" s="1" t="s">
        <v>29</v>
      </c>
      <c r="C15" s="1" t="str">
        <f>Tableau2[[#This Row],[Référence produit]]&amp;" - "&amp;Tableau2[[#This Row],[Nom du produit]]</f>
        <v xml:space="preserve">P0008 - </v>
      </c>
      <c r="D15" s="3"/>
      <c r="E15" s="2"/>
    </row>
    <row r="16" spans="2:5">
      <c r="B16" s="1" t="s">
        <v>30</v>
      </c>
      <c r="C16" s="1" t="str">
        <f>Tableau2[[#This Row],[Référence produit]]&amp;" - "&amp;Tableau2[[#This Row],[Nom du produit]]</f>
        <v xml:space="preserve">P0009 - </v>
      </c>
      <c r="D16" s="3"/>
      <c r="E16" s="2"/>
    </row>
    <row r="17" spans="2:5">
      <c r="B17" s="1" t="s">
        <v>31</v>
      </c>
      <c r="C17" s="1" t="str">
        <f>Tableau2[[#This Row],[Référence produit]]&amp;" - "&amp;Tableau2[[#This Row],[Nom du produit]]</f>
        <v xml:space="preserve">P0010 - </v>
      </c>
      <c r="D17" s="3"/>
      <c r="E17" s="2"/>
    </row>
    <row r="18" spans="2:5">
      <c r="B18" s="1" t="s">
        <v>32</v>
      </c>
      <c r="C18" s="1" t="str">
        <f>Tableau2[[#This Row],[Référence produit]]&amp;" - "&amp;Tableau2[[#This Row],[Nom du produit]]</f>
        <v xml:space="preserve">P0011 - </v>
      </c>
      <c r="D18" s="3"/>
      <c r="E18" s="2"/>
    </row>
    <row r="19" spans="2:5">
      <c r="B19" s="1" t="s">
        <v>33</v>
      </c>
      <c r="C19" s="1" t="str">
        <f>Tableau2[[#This Row],[Référence produit]]&amp;" - "&amp;Tableau2[[#This Row],[Nom du produit]]</f>
        <v xml:space="preserve">P0012 - </v>
      </c>
      <c r="D19" s="3"/>
      <c r="E19" s="2"/>
    </row>
    <row r="20" spans="2:5">
      <c r="B20" s="1" t="s">
        <v>34</v>
      </c>
      <c r="C20" s="1" t="str">
        <f>Tableau2[[#This Row],[Référence produit]]&amp;" - "&amp;Tableau2[[#This Row],[Nom du produit]]</f>
        <v xml:space="preserve">P0013 - </v>
      </c>
      <c r="D20" s="3"/>
      <c r="E20" s="2"/>
    </row>
    <row r="21" spans="2:5">
      <c r="B21" s="1" t="s">
        <v>35</v>
      </c>
      <c r="C21" s="1" t="str">
        <f>Tableau2[[#This Row],[Référence produit]]&amp;" - "&amp;Tableau2[[#This Row],[Nom du produit]]</f>
        <v xml:space="preserve">P0014 - </v>
      </c>
      <c r="D21" s="3"/>
      <c r="E21" s="2"/>
    </row>
    <row r="22" spans="2:5">
      <c r="B22" s="1" t="s">
        <v>36</v>
      </c>
      <c r="C22" s="1" t="str">
        <f>Tableau2[[#This Row],[Référence produit]]&amp;" - "&amp;Tableau2[[#This Row],[Nom du produit]]</f>
        <v xml:space="preserve">P0015 - </v>
      </c>
      <c r="D22" s="3"/>
      <c r="E22" s="2"/>
    </row>
    <row r="23" spans="2:5">
      <c r="B23" s="1" t="s">
        <v>37</v>
      </c>
      <c r="C23" s="1" t="str">
        <f>Tableau2[[#This Row],[Référence produit]]&amp;" - "&amp;Tableau2[[#This Row],[Nom du produit]]</f>
        <v xml:space="preserve">P0016 - </v>
      </c>
      <c r="D23" s="3"/>
      <c r="E23" s="2"/>
    </row>
    <row r="24" spans="2:5">
      <c r="B24" s="1" t="s">
        <v>38</v>
      </c>
      <c r="C24" s="1" t="str">
        <f>Tableau2[[#This Row],[Référence produit]]&amp;" - "&amp;Tableau2[[#This Row],[Nom du produit]]</f>
        <v xml:space="preserve">P0017 - </v>
      </c>
      <c r="D24" s="3"/>
      <c r="E24" s="2"/>
    </row>
    <row r="25" spans="2:5">
      <c r="B25" s="1" t="s">
        <v>39</v>
      </c>
      <c r="C25" s="1" t="str">
        <f>Tableau2[[#This Row],[Référence produit]]&amp;" - "&amp;Tableau2[[#This Row],[Nom du produit]]</f>
        <v xml:space="preserve">P0018 - </v>
      </c>
      <c r="D25" s="3"/>
      <c r="E25" s="2"/>
    </row>
    <row r="26" spans="2:5">
      <c r="B26" s="1" t="s">
        <v>40</v>
      </c>
      <c r="C26" s="1" t="str">
        <f>Tableau2[[#This Row],[Référence produit]]&amp;" - "&amp;Tableau2[[#This Row],[Nom du produit]]</f>
        <v xml:space="preserve">P0019 - </v>
      </c>
      <c r="D26" s="3"/>
      <c r="E26" s="2"/>
    </row>
    <row r="27" spans="2:5">
      <c r="B27" s="1" t="s">
        <v>41</v>
      </c>
      <c r="C27" s="1" t="str">
        <f>Tableau2[[#This Row],[Référence produit]]&amp;" - "&amp;Tableau2[[#This Row],[Nom du produit]]</f>
        <v xml:space="preserve">P0020 - </v>
      </c>
      <c r="D27" s="3"/>
      <c r="E27" s="2"/>
    </row>
    <row r="28" spans="2:5">
      <c r="B28" s="1" t="s">
        <v>42</v>
      </c>
      <c r="C28" s="1" t="str">
        <f>Tableau2[[#This Row],[Référence produit]]&amp;" - "&amp;Tableau2[[#This Row],[Nom du produit]]</f>
        <v xml:space="preserve">P0021 - </v>
      </c>
      <c r="D28" s="3"/>
      <c r="E28" s="2"/>
    </row>
    <row r="29" spans="2:5">
      <c r="B29" s="1" t="s">
        <v>43</v>
      </c>
      <c r="C29" s="1" t="str">
        <f>Tableau2[[#This Row],[Référence produit]]&amp;" - "&amp;Tableau2[[#This Row],[Nom du produit]]</f>
        <v xml:space="preserve">P0022 - </v>
      </c>
      <c r="D29" s="3"/>
      <c r="E29" s="2"/>
    </row>
    <row r="30" spans="2:5">
      <c r="B30" s="1" t="s">
        <v>44</v>
      </c>
      <c r="C30" s="1" t="str">
        <f>Tableau2[[#This Row],[Référence produit]]&amp;" - "&amp;Tableau2[[#This Row],[Nom du produit]]</f>
        <v xml:space="preserve">P0023 - </v>
      </c>
      <c r="D30" s="3"/>
      <c r="E30" s="2"/>
    </row>
    <row r="31" spans="2:5">
      <c r="B31" s="1" t="s">
        <v>45</v>
      </c>
      <c r="C31" s="1" t="str">
        <f>Tableau2[[#This Row],[Référence produit]]&amp;" - "&amp;Tableau2[[#This Row],[Nom du produit]]</f>
        <v xml:space="preserve">P0024 - </v>
      </c>
      <c r="D31" s="3"/>
      <c r="E31" s="2"/>
    </row>
    <row r="32" spans="2:5">
      <c r="B32" s="1" t="s">
        <v>46</v>
      </c>
      <c r="C32" s="1" t="str">
        <f>Tableau2[[#This Row],[Référence produit]]&amp;" - "&amp;Tableau2[[#This Row],[Nom du produit]]</f>
        <v xml:space="preserve">P0025 - </v>
      </c>
      <c r="D32" s="3"/>
      <c r="E32" s="2"/>
    </row>
    <row r="33" spans="2:5">
      <c r="B33" s="1" t="s">
        <v>47</v>
      </c>
      <c r="C33" s="1" t="str">
        <f>Tableau2[[#This Row],[Référence produit]]&amp;" - "&amp;Tableau2[[#This Row],[Nom du produit]]</f>
        <v xml:space="preserve">P0026 - </v>
      </c>
      <c r="D33" s="3"/>
      <c r="E33" s="2"/>
    </row>
    <row r="34" spans="2:5">
      <c r="B34" s="1" t="s">
        <v>48</v>
      </c>
      <c r="C34" s="1" t="str">
        <f>Tableau2[[#This Row],[Référence produit]]&amp;" - "&amp;Tableau2[[#This Row],[Nom du produit]]</f>
        <v xml:space="preserve">P0027 - </v>
      </c>
      <c r="D34" s="3"/>
      <c r="E34" s="2"/>
    </row>
    <row r="35" spans="2:5">
      <c r="B35" s="1" t="s">
        <v>49</v>
      </c>
      <c r="C35" s="1" t="str">
        <f>Tableau2[[#This Row],[Référence produit]]&amp;" - "&amp;Tableau2[[#This Row],[Nom du produit]]</f>
        <v xml:space="preserve">P0028 - </v>
      </c>
      <c r="D35" s="3"/>
      <c r="E35" s="2"/>
    </row>
    <row r="36" spans="2:5">
      <c r="B36" s="1" t="s">
        <v>50</v>
      </c>
      <c r="C36" s="1" t="str">
        <f>Tableau2[[#This Row],[Référence produit]]&amp;" - "&amp;Tableau2[[#This Row],[Nom du produit]]</f>
        <v xml:space="preserve">P0029 - </v>
      </c>
      <c r="D36" s="3"/>
      <c r="E36" s="2"/>
    </row>
    <row r="37" spans="2:5">
      <c r="B37" s="1" t="s">
        <v>51</v>
      </c>
      <c r="C37" s="1" t="str">
        <f>Tableau2[[#This Row],[Référence produit]]&amp;" - "&amp;Tableau2[[#This Row],[Nom du produit]]</f>
        <v xml:space="preserve">P0030 - </v>
      </c>
      <c r="D37" s="3"/>
      <c r="E37" s="2"/>
    </row>
    <row r="38" spans="2:5">
      <c r="B38" s="1" t="s">
        <v>52</v>
      </c>
      <c r="C38" s="1" t="str">
        <f>Tableau2[[#This Row],[Référence produit]]&amp;" - "&amp;Tableau2[[#This Row],[Nom du produit]]</f>
        <v xml:space="preserve">P0031 - </v>
      </c>
      <c r="D38" s="3"/>
      <c r="E38" s="2"/>
    </row>
    <row r="39" spans="2:5">
      <c r="B39" s="1" t="s">
        <v>53</v>
      </c>
      <c r="C39" s="1" t="str">
        <f>Tableau2[[#This Row],[Référence produit]]&amp;" - "&amp;Tableau2[[#This Row],[Nom du produit]]</f>
        <v xml:space="preserve">P0032 - </v>
      </c>
      <c r="D39" s="3"/>
      <c r="E39" s="2"/>
    </row>
    <row r="40" spans="2:5">
      <c r="B40" s="1" t="s">
        <v>54</v>
      </c>
      <c r="C40" s="1" t="str">
        <f>Tableau2[[#This Row],[Référence produit]]&amp;" - "&amp;Tableau2[[#This Row],[Nom du produit]]</f>
        <v xml:space="preserve">P0033 - </v>
      </c>
      <c r="D40" s="3"/>
      <c r="E40" s="2"/>
    </row>
    <row r="41" spans="2:5">
      <c r="B41" s="1" t="s">
        <v>55</v>
      </c>
      <c r="C41" s="1" t="str">
        <f>Tableau2[[#This Row],[Référence produit]]&amp;" - "&amp;Tableau2[[#This Row],[Nom du produit]]</f>
        <v xml:space="preserve">P0034 - </v>
      </c>
      <c r="D41" s="3"/>
      <c r="E41" s="2"/>
    </row>
    <row r="42" spans="2:5">
      <c r="B42" s="1" t="s">
        <v>56</v>
      </c>
      <c r="C42" s="1" t="str">
        <f>Tableau2[[#This Row],[Référence produit]]&amp;" - "&amp;Tableau2[[#This Row],[Nom du produit]]</f>
        <v xml:space="preserve">P0035 - </v>
      </c>
      <c r="D42" s="3"/>
      <c r="E42" s="2"/>
    </row>
    <row r="43" spans="2:5">
      <c r="B43" s="1" t="s">
        <v>57</v>
      </c>
      <c r="C43" s="1" t="str">
        <f>Tableau2[[#This Row],[Référence produit]]&amp;" - "&amp;Tableau2[[#This Row],[Nom du produit]]</f>
        <v xml:space="preserve">P0036 - </v>
      </c>
      <c r="D43" s="3"/>
      <c r="E43" s="2"/>
    </row>
    <row r="44" spans="2:5">
      <c r="B44" s="1" t="s">
        <v>58</v>
      </c>
      <c r="C44" s="1" t="str">
        <f>Tableau2[[#This Row],[Référence produit]]&amp;" - "&amp;Tableau2[[#This Row],[Nom du produit]]</f>
        <v xml:space="preserve">P0037 - </v>
      </c>
      <c r="D44" s="3"/>
      <c r="E44" s="2"/>
    </row>
    <row r="45" spans="2:5">
      <c r="B45" s="1" t="s">
        <v>59</v>
      </c>
      <c r="C45" s="1" t="str">
        <f>Tableau2[[#This Row],[Référence produit]]&amp;" - "&amp;Tableau2[[#This Row],[Nom du produit]]</f>
        <v xml:space="preserve">P0038 - </v>
      </c>
      <c r="D45" s="3"/>
      <c r="E45" s="2"/>
    </row>
    <row r="46" spans="2:5">
      <c r="B46" s="1" t="s">
        <v>60</v>
      </c>
      <c r="C46" s="1" t="str">
        <f>Tableau2[[#This Row],[Référence produit]]&amp;" - "&amp;Tableau2[[#This Row],[Nom du produit]]</f>
        <v xml:space="preserve">P0039 - </v>
      </c>
      <c r="D46" s="3"/>
      <c r="E46" s="2"/>
    </row>
    <row r="47" spans="2:5">
      <c r="B47" s="1" t="s">
        <v>61</v>
      </c>
      <c r="C47" s="1" t="str">
        <f>Tableau2[[#This Row],[Référence produit]]&amp;" - "&amp;Tableau2[[#This Row],[Nom du produit]]</f>
        <v xml:space="preserve">P0040 - </v>
      </c>
      <c r="D47" s="3"/>
      <c r="E47" s="2"/>
    </row>
    <row r="48" spans="2:5">
      <c r="B48" s="1" t="s">
        <v>62</v>
      </c>
      <c r="C48" s="1" t="str">
        <f>Tableau2[[#This Row],[Référence produit]]&amp;" - "&amp;Tableau2[[#This Row],[Nom du produit]]</f>
        <v xml:space="preserve">P0041 - </v>
      </c>
      <c r="D48" s="3"/>
      <c r="E48" s="2"/>
    </row>
    <row r="49" spans="2:5">
      <c r="B49" s="1" t="s">
        <v>63</v>
      </c>
      <c r="C49" s="1" t="str">
        <f>Tableau2[[#This Row],[Référence produit]]&amp;" - "&amp;Tableau2[[#This Row],[Nom du produit]]</f>
        <v xml:space="preserve">P0042 - </v>
      </c>
      <c r="D49" s="3"/>
      <c r="E49" s="2"/>
    </row>
    <row r="50" spans="2:5">
      <c r="B50" s="1" t="s">
        <v>64</v>
      </c>
      <c r="C50" s="1" t="str">
        <f>Tableau2[[#This Row],[Référence produit]]&amp;" - "&amp;Tableau2[[#This Row],[Nom du produit]]</f>
        <v xml:space="preserve">P0043 - </v>
      </c>
      <c r="D50" s="3"/>
      <c r="E50" s="2"/>
    </row>
    <row r="51" spans="2:5">
      <c r="B51" s="1" t="s">
        <v>65</v>
      </c>
      <c r="C51" s="1" t="str">
        <f>Tableau2[[#This Row],[Référence produit]]&amp;" - "&amp;Tableau2[[#This Row],[Nom du produit]]</f>
        <v xml:space="preserve">P0044 - </v>
      </c>
      <c r="D51" s="3"/>
      <c r="E51" s="2"/>
    </row>
    <row r="52" spans="2:5">
      <c r="B52" s="1" t="s">
        <v>66</v>
      </c>
      <c r="C52" s="1" t="str">
        <f>Tableau2[[#This Row],[Référence produit]]&amp;" - "&amp;Tableau2[[#This Row],[Nom du produit]]</f>
        <v xml:space="preserve">P0045 - </v>
      </c>
      <c r="D52" s="3"/>
      <c r="E52" s="2"/>
    </row>
    <row r="53" spans="2:5">
      <c r="B53" s="1" t="s">
        <v>67</v>
      </c>
      <c r="C53" s="1" t="str">
        <f>Tableau2[[#This Row],[Référence produit]]&amp;" - "&amp;Tableau2[[#This Row],[Nom du produit]]</f>
        <v xml:space="preserve">P0046 - </v>
      </c>
      <c r="D53" s="3"/>
      <c r="E53" s="2"/>
    </row>
    <row r="54" spans="2:5">
      <c r="B54" s="1" t="s">
        <v>68</v>
      </c>
      <c r="C54" s="1" t="str">
        <f>Tableau2[[#This Row],[Référence produit]]&amp;" - "&amp;Tableau2[[#This Row],[Nom du produit]]</f>
        <v xml:space="preserve">P0047 - </v>
      </c>
      <c r="D54" s="3"/>
      <c r="E54" s="2"/>
    </row>
    <row r="55" spans="2:5">
      <c r="B55" s="1" t="s">
        <v>69</v>
      </c>
      <c r="C55" s="1" t="str">
        <f>Tableau2[[#This Row],[Référence produit]]&amp;" - "&amp;Tableau2[[#This Row],[Nom du produit]]</f>
        <v xml:space="preserve">P0048 - </v>
      </c>
      <c r="D55" s="3"/>
      <c r="E55" s="2"/>
    </row>
    <row r="56" spans="2:5">
      <c r="B56" s="1" t="s">
        <v>70</v>
      </c>
      <c r="C56" s="1" t="str">
        <f>Tableau2[[#This Row],[Référence produit]]&amp;" - "&amp;Tableau2[[#This Row],[Nom du produit]]</f>
        <v xml:space="preserve">P0049 - </v>
      </c>
      <c r="D56" s="3"/>
      <c r="E56" s="2"/>
    </row>
    <row r="57" spans="2:5">
      <c r="B57" s="1" t="s">
        <v>71</v>
      </c>
      <c r="C57" s="1" t="str">
        <f>Tableau2[[#This Row],[Référence produit]]&amp;" - "&amp;Tableau2[[#This Row],[Nom du produit]]</f>
        <v xml:space="preserve">P0050 - </v>
      </c>
      <c r="D57" s="3"/>
      <c r="E57" s="2"/>
    </row>
    <row r="58" spans="2:5">
      <c r="B58" s="1" t="s">
        <v>72</v>
      </c>
      <c r="C58" s="1" t="str">
        <f>Tableau2[[#This Row],[Référence produit]]&amp;" - "&amp;Tableau2[[#This Row],[Nom du produit]]</f>
        <v xml:space="preserve">P0051 - </v>
      </c>
      <c r="D58" s="3"/>
      <c r="E58" s="2"/>
    </row>
    <row r="59" spans="2:5">
      <c r="B59" s="1" t="s">
        <v>73</v>
      </c>
      <c r="C59" s="1" t="str">
        <f>Tableau2[[#This Row],[Référence produit]]&amp;" - "&amp;Tableau2[[#This Row],[Nom du produit]]</f>
        <v xml:space="preserve">P0052 - </v>
      </c>
      <c r="D59" s="3"/>
      <c r="E59" s="2"/>
    </row>
    <row r="60" spans="2:5">
      <c r="B60" s="1" t="s">
        <v>74</v>
      </c>
      <c r="C60" s="1" t="str">
        <f>Tableau2[[#This Row],[Référence produit]]&amp;" - "&amp;Tableau2[[#This Row],[Nom du produit]]</f>
        <v xml:space="preserve">P0053 - </v>
      </c>
      <c r="D60" s="3"/>
      <c r="E60" s="2"/>
    </row>
    <row r="61" spans="2:5">
      <c r="B61" s="1" t="s">
        <v>75</v>
      </c>
      <c r="C61" s="1" t="str">
        <f>Tableau2[[#This Row],[Référence produit]]&amp;" - "&amp;Tableau2[[#This Row],[Nom du produit]]</f>
        <v xml:space="preserve">P0054 - </v>
      </c>
      <c r="D61" s="3"/>
      <c r="E61" s="2"/>
    </row>
    <row r="62" spans="2:5">
      <c r="B62" s="1" t="s">
        <v>76</v>
      </c>
      <c r="C62" s="1" t="str">
        <f>Tableau2[[#This Row],[Référence produit]]&amp;" - "&amp;Tableau2[[#This Row],[Nom du produit]]</f>
        <v xml:space="preserve">P0055 - </v>
      </c>
      <c r="D62" s="3"/>
      <c r="E62" s="2"/>
    </row>
    <row r="63" spans="2:5">
      <c r="B63" s="1" t="s">
        <v>77</v>
      </c>
      <c r="C63" s="1" t="str">
        <f>Tableau2[[#This Row],[Référence produit]]&amp;" - "&amp;Tableau2[[#This Row],[Nom du produit]]</f>
        <v xml:space="preserve">P0056 - </v>
      </c>
      <c r="D63" s="3"/>
      <c r="E63" s="2"/>
    </row>
    <row r="64" spans="2:5">
      <c r="B64" s="1" t="s">
        <v>78</v>
      </c>
      <c r="C64" s="1" t="str">
        <f>Tableau2[[#This Row],[Référence produit]]&amp;" - "&amp;Tableau2[[#This Row],[Nom du produit]]</f>
        <v xml:space="preserve">P0057 - </v>
      </c>
      <c r="D64" s="3"/>
      <c r="E64" s="2"/>
    </row>
    <row r="65" spans="2:5">
      <c r="B65" s="1" t="s">
        <v>79</v>
      </c>
      <c r="C65" s="1" t="str">
        <f>Tableau2[[#This Row],[Référence produit]]&amp;" - "&amp;Tableau2[[#This Row],[Nom du produit]]</f>
        <v xml:space="preserve">P0058 - </v>
      </c>
      <c r="D65" s="3"/>
      <c r="E65" s="2"/>
    </row>
    <row r="66" spans="2:5">
      <c r="B66" s="1" t="s">
        <v>80</v>
      </c>
      <c r="C66" s="1" t="str">
        <f>Tableau2[[#This Row],[Référence produit]]&amp;" - "&amp;Tableau2[[#This Row],[Nom du produit]]</f>
        <v xml:space="preserve">P0059 - </v>
      </c>
      <c r="D66" s="3"/>
      <c r="E66" s="2"/>
    </row>
    <row r="67" spans="2:5">
      <c r="B67" s="1" t="s">
        <v>81</v>
      </c>
      <c r="C67" s="1" t="str">
        <f>Tableau2[[#This Row],[Référence produit]]&amp;" - "&amp;Tableau2[[#This Row],[Nom du produit]]</f>
        <v xml:space="preserve">P0060 - </v>
      </c>
      <c r="D67" s="3"/>
      <c r="E67" s="2"/>
    </row>
    <row r="68" spans="2:5">
      <c r="B68" s="1" t="s">
        <v>82</v>
      </c>
      <c r="C68" s="1" t="str">
        <f>Tableau2[[#This Row],[Référence produit]]&amp;" - "&amp;Tableau2[[#This Row],[Nom du produit]]</f>
        <v xml:space="preserve">P0061 - </v>
      </c>
      <c r="D68" s="3"/>
      <c r="E68" s="2"/>
    </row>
    <row r="69" spans="2:5">
      <c r="B69" s="1" t="s">
        <v>83</v>
      </c>
      <c r="C69" s="1" t="str">
        <f>Tableau2[[#This Row],[Référence produit]]&amp;" - "&amp;Tableau2[[#This Row],[Nom du produit]]</f>
        <v xml:space="preserve">P0062 - </v>
      </c>
      <c r="D69" s="3"/>
      <c r="E69" s="2"/>
    </row>
    <row r="70" spans="2:5">
      <c r="B70" s="1" t="s">
        <v>84</v>
      </c>
      <c r="C70" s="1" t="str">
        <f>Tableau2[[#This Row],[Référence produit]]&amp;" - "&amp;Tableau2[[#This Row],[Nom du produit]]</f>
        <v xml:space="preserve">P0063 - </v>
      </c>
      <c r="D70" s="3"/>
      <c r="E70" s="2"/>
    </row>
    <row r="71" spans="2:5">
      <c r="B71" s="1" t="s">
        <v>85</v>
      </c>
      <c r="C71" s="1" t="str">
        <f>Tableau2[[#This Row],[Référence produit]]&amp;" - "&amp;Tableau2[[#This Row],[Nom du produit]]</f>
        <v xml:space="preserve">P0064 - </v>
      </c>
      <c r="D71" s="3"/>
      <c r="E71" s="2"/>
    </row>
    <row r="72" spans="2:5">
      <c r="B72" s="1" t="s">
        <v>86</v>
      </c>
      <c r="C72" s="1" t="str">
        <f>Tableau2[[#This Row],[Référence produit]]&amp;" - "&amp;Tableau2[[#This Row],[Nom du produit]]</f>
        <v xml:space="preserve">P0065 - </v>
      </c>
      <c r="D72" s="3"/>
      <c r="E72" s="2"/>
    </row>
    <row r="73" spans="2:5">
      <c r="B73" s="1" t="s">
        <v>87</v>
      </c>
      <c r="C73" s="1" t="str">
        <f>Tableau2[[#This Row],[Référence produit]]&amp;" - "&amp;Tableau2[[#This Row],[Nom du produit]]</f>
        <v xml:space="preserve">P0066 - </v>
      </c>
      <c r="D73" s="3"/>
      <c r="E73" s="2"/>
    </row>
    <row r="74" spans="2:5">
      <c r="B74" s="1" t="s">
        <v>88</v>
      </c>
      <c r="C74" s="1" t="str">
        <f>Tableau2[[#This Row],[Référence produit]]&amp;" - "&amp;Tableau2[[#This Row],[Nom du produit]]</f>
        <v xml:space="preserve">P0067 - </v>
      </c>
      <c r="D74" s="3"/>
      <c r="E74" s="2"/>
    </row>
    <row r="75" spans="2:5">
      <c r="B75" s="1" t="s">
        <v>89</v>
      </c>
      <c r="C75" s="1" t="str">
        <f>Tableau2[[#This Row],[Référence produit]]&amp;" - "&amp;Tableau2[[#This Row],[Nom du produit]]</f>
        <v xml:space="preserve">P0068 - </v>
      </c>
      <c r="D75" s="3"/>
      <c r="E75" s="2"/>
    </row>
    <row r="76" spans="2:5">
      <c r="B76" s="1" t="s">
        <v>90</v>
      </c>
      <c r="C76" s="1" t="str">
        <f>Tableau2[[#This Row],[Référence produit]]&amp;" - "&amp;Tableau2[[#This Row],[Nom du produit]]</f>
        <v xml:space="preserve">P0069 - </v>
      </c>
      <c r="D76" s="3"/>
      <c r="E76" s="2"/>
    </row>
    <row r="77" spans="2:5">
      <c r="B77" s="1" t="s">
        <v>91</v>
      </c>
      <c r="C77" s="1" t="str">
        <f>Tableau2[[#This Row],[Référence produit]]&amp;" - "&amp;Tableau2[[#This Row],[Nom du produit]]</f>
        <v xml:space="preserve">P0070 - </v>
      </c>
      <c r="D77" s="3"/>
      <c r="E77" s="2"/>
    </row>
    <row r="78" spans="2:5">
      <c r="B78" s="1" t="s">
        <v>92</v>
      </c>
      <c r="C78" s="1" t="str">
        <f>Tableau2[[#This Row],[Référence produit]]&amp;" - "&amp;Tableau2[[#This Row],[Nom du produit]]</f>
        <v xml:space="preserve">P0071 - </v>
      </c>
      <c r="D78" s="3"/>
      <c r="E78" s="2"/>
    </row>
    <row r="79" spans="2:5">
      <c r="B79" s="1" t="s">
        <v>93</v>
      </c>
      <c r="C79" s="1" t="str">
        <f>Tableau2[[#This Row],[Référence produit]]&amp;" - "&amp;Tableau2[[#This Row],[Nom du produit]]</f>
        <v xml:space="preserve">P0072 - </v>
      </c>
      <c r="D79" s="3"/>
      <c r="E79" s="2"/>
    </row>
    <row r="80" spans="2:5">
      <c r="B80" s="1" t="s">
        <v>94</v>
      </c>
      <c r="C80" s="1" t="str">
        <f>Tableau2[[#This Row],[Référence produit]]&amp;" - "&amp;Tableau2[[#This Row],[Nom du produit]]</f>
        <v xml:space="preserve">P0073 - </v>
      </c>
      <c r="D80" s="3"/>
      <c r="E80" s="2"/>
    </row>
    <row r="81" spans="2:5">
      <c r="B81" s="1" t="s">
        <v>95</v>
      </c>
      <c r="C81" s="1" t="str">
        <f>Tableau2[[#This Row],[Référence produit]]&amp;" - "&amp;Tableau2[[#This Row],[Nom du produit]]</f>
        <v xml:space="preserve">P0074 - </v>
      </c>
      <c r="D81" s="3"/>
      <c r="E81" s="2"/>
    </row>
    <row r="82" spans="2:5">
      <c r="B82" s="1" t="s">
        <v>96</v>
      </c>
      <c r="C82" s="1" t="str">
        <f>Tableau2[[#This Row],[Référence produit]]&amp;" - "&amp;Tableau2[[#This Row],[Nom du produit]]</f>
        <v xml:space="preserve">P0075 - </v>
      </c>
      <c r="D82" s="3"/>
      <c r="E82" s="2"/>
    </row>
    <row r="83" spans="2:5">
      <c r="B83" s="1" t="s">
        <v>97</v>
      </c>
      <c r="C83" s="1" t="str">
        <f>Tableau2[[#This Row],[Référence produit]]&amp;" - "&amp;Tableau2[[#This Row],[Nom du produit]]</f>
        <v xml:space="preserve">P0076 - </v>
      </c>
      <c r="D83" s="3"/>
      <c r="E83" s="2"/>
    </row>
    <row r="84" spans="2:5">
      <c r="B84" s="1" t="s">
        <v>98</v>
      </c>
      <c r="C84" s="1" t="str">
        <f>Tableau2[[#This Row],[Référence produit]]&amp;" - "&amp;Tableau2[[#This Row],[Nom du produit]]</f>
        <v xml:space="preserve">P0077 - </v>
      </c>
      <c r="D84" s="3"/>
      <c r="E84" s="2"/>
    </row>
    <row r="85" spans="2:5">
      <c r="B85" s="1" t="s">
        <v>99</v>
      </c>
      <c r="C85" s="1" t="str">
        <f>Tableau2[[#This Row],[Référence produit]]&amp;" - "&amp;Tableau2[[#This Row],[Nom du produit]]</f>
        <v xml:space="preserve">P0078 - </v>
      </c>
      <c r="D85" s="3"/>
      <c r="E85" s="2"/>
    </row>
    <row r="86" spans="2:5">
      <c r="B86" s="1" t="s">
        <v>100</v>
      </c>
      <c r="C86" s="1" t="str">
        <f>Tableau2[[#This Row],[Référence produit]]&amp;" - "&amp;Tableau2[[#This Row],[Nom du produit]]</f>
        <v xml:space="preserve">P0079 - </v>
      </c>
      <c r="D86" s="3"/>
      <c r="E86" s="2"/>
    </row>
    <row r="87" spans="2:5">
      <c r="B87" s="1" t="s">
        <v>101</v>
      </c>
      <c r="C87" s="1" t="str">
        <f>Tableau2[[#This Row],[Référence produit]]&amp;" - "&amp;Tableau2[[#This Row],[Nom du produit]]</f>
        <v xml:space="preserve">P0080 - </v>
      </c>
      <c r="D87" s="3"/>
      <c r="E87" s="2"/>
    </row>
    <row r="88" spans="2:5">
      <c r="B88" s="1" t="s">
        <v>102</v>
      </c>
      <c r="C88" s="1" t="str">
        <f>Tableau2[[#This Row],[Référence produit]]&amp;" - "&amp;Tableau2[[#This Row],[Nom du produit]]</f>
        <v xml:space="preserve">P0081 - </v>
      </c>
      <c r="D88" s="3"/>
      <c r="E88" s="2"/>
    </row>
    <row r="89" spans="2:5">
      <c r="B89" s="1" t="s">
        <v>103</v>
      </c>
      <c r="C89" s="1" t="str">
        <f>Tableau2[[#This Row],[Référence produit]]&amp;" - "&amp;Tableau2[[#This Row],[Nom du produit]]</f>
        <v xml:space="preserve">P0082 - </v>
      </c>
      <c r="D89" s="3"/>
      <c r="E89" s="2"/>
    </row>
    <row r="90" spans="2:5">
      <c r="B90" s="1" t="s">
        <v>104</v>
      </c>
      <c r="C90" s="1" t="str">
        <f>Tableau2[[#This Row],[Référence produit]]&amp;" - "&amp;Tableau2[[#This Row],[Nom du produit]]</f>
        <v xml:space="preserve">P0083 - </v>
      </c>
      <c r="D90" s="3"/>
      <c r="E90" s="2"/>
    </row>
    <row r="91" spans="2:5">
      <c r="B91" s="1" t="s">
        <v>105</v>
      </c>
      <c r="C91" s="1" t="str">
        <f>Tableau2[[#This Row],[Référence produit]]&amp;" - "&amp;Tableau2[[#This Row],[Nom du produit]]</f>
        <v xml:space="preserve">P0084 - </v>
      </c>
      <c r="D91" s="3"/>
      <c r="E91" s="2"/>
    </row>
    <row r="92" spans="2:5">
      <c r="B92" s="1" t="s">
        <v>106</v>
      </c>
      <c r="C92" s="1" t="str">
        <f>Tableau2[[#This Row],[Référence produit]]&amp;" - "&amp;Tableau2[[#This Row],[Nom du produit]]</f>
        <v xml:space="preserve">P0085 - </v>
      </c>
      <c r="D92" s="3"/>
      <c r="E92" s="2"/>
    </row>
    <row r="93" spans="2:5">
      <c r="B93" s="1" t="s">
        <v>107</v>
      </c>
      <c r="C93" s="1" t="str">
        <f>Tableau2[[#This Row],[Référence produit]]&amp;" - "&amp;Tableau2[[#This Row],[Nom du produit]]</f>
        <v xml:space="preserve">P0086 - </v>
      </c>
      <c r="D93" s="3"/>
      <c r="E93" s="2"/>
    </row>
    <row r="94" spans="2:5">
      <c r="B94" s="1" t="s">
        <v>108</v>
      </c>
      <c r="C94" s="1" t="str">
        <f>Tableau2[[#This Row],[Référence produit]]&amp;" - "&amp;Tableau2[[#This Row],[Nom du produit]]</f>
        <v xml:space="preserve">P0087 - </v>
      </c>
      <c r="D94" s="3"/>
      <c r="E94" s="2"/>
    </row>
    <row r="95" spans="2:5">
      <c r="B95" s="1" t="s">
        <v>109</v>
      </c>
      <c r="C95" s="1" t="str">
        <f>Tableau2[[#This Row],[Référence produit]]&amp;" - "&amp;Tableau2[[#This Row],[Nom du produit]]</f>
        <v xml:space="preserve">P0088 - </v>
      </c>
      <c r="D95" s="3"/>
      <c r="E95" s="2"/>
    </row>
    <row r="96" spans="2:5">
      <c r="B96" s="1" t="s">
        <v>110</v>
      </c>
      <c r="C96" s="1" t="str">
        <f>Tableau2[[#This Row],[Référence produit]]&amp;" - "&amp;Tableau2[[#This Row],[Nom du produit]]</f>
        <v xml:space="preserve">P0089 - </v>
      </c>
      <c r="D96" s="3"/>
      <c r="E96" s="2"/>
    </row>
    <row r="97" spans="2:5">
      <c r="B97" s="1" t="s">
        <v>111</v>
      </c>
      <c r="C97" s="1" t="str">
        <f>Tableau2[[#This Row],[Référence produit]]&amp;" - "&amp;Tableau2[[#This Row],[Nom du produit]]</f>
        <v xml:space="preserve">P0090 - </v>
      </c>
      <c r="D97" s="3"/>
      <c r="E97" s="2"/>
    </row>
    <row r="98" spans="2:5">
      <c r="B98" s="1" t="s">
        <v>112</v>
      </c>
      <c r="C98" s="1" t="str">
        <f>Tableau2[[#This Row],[Référence produit]]&amp;" - "&amp;Tableau2[[#This Row],[Nom du produit]]</f>
        <v xml:space="preserve">P0091 - </v>
      </c>
      <c r="D98" s="3"/>
      <c r="E98" s="2"/>
    </row>
    <row r="99" spans="2:5">
      <c r="B99" s="1" t="s">
        <v>113</v>
      </c>
      <c r="C99" s="1" t="str">
        <f>Tableau2[[#This Row],[Référence produit]]&amp;" - "&amp;Tableau2[[#This Row],[Nom du produit]]</f>
        <v xml:space="preserve">P0092 - </v>
      </c>
      <c r="D99" s="3"/>
      <c r="E99" s="2"/>
    </row>
    <row r="100" spans="2:5">
      <c r="B100" s="1" t="s">
        <v>114</v>
      </c>
      <c r="C100" s="1" t="str">
        <f>Tableau2[[#This Row],[Référence produit]]&amp;" - "&amp;Tableau2[[#This Row],[Nom du produit]]</f>
        <v xml:space="preserve">P0093 - </v>
      </c>
      <c r="D100" s="3"/>
      <c r="E100" s="2"/>
    </row>
    <row r="101" spans="2:5">
      <c r="B101" s="1" t="s">
        <v>115</v>
      </c>
      <c r="C101" s="1" t="str">
        <f>Tableau2[[#This Row],[Référence produit]]&amp;" - "&amp;Tableau2[[#This Row],[Nom du produit]]</f>
        <v xml:space="preserve">P0094 - </v>
      </c>
      <c r="D101" s="3"/>
      <c r="E101" s="2"/>
    </row>
    <row r="102" spans="2:5">
      <c r="B102" s="1" t="s">
        <v>116</v>
      </c>
      <c r="C102" s="1" t="str">
        <f>Tableau2[[#This Row],[Référence produit]]&amp;" - "&amp;Tableau2[[#This Row],[Nom du produit]]</f>
        <v xml:space="preserve">P0095 - </v>
      </c>
      <c r="D102" s="3"/>
      <c r="E102" s="2"/>
    </row>
    <row r="103" spans="2:5">
      <c r="B103" s="1" t="s">
        <v>117</v>
      </c>
      <c r="C103" s="1" t="str">
        <f>Tableau2[[#This Row],[Référence produit]]&amp;" - "&amp;Tableau2[[#This Row],[Nom du produit]]</f>
        <v xml:space="preserve">P0096 - </v>
      </c>
      <c r="D103" s="3"/>
      <c r="E103" s="2"/>
    </row>
    <row r="104" spans="2:5">
      <c r="B104" s="1" t="s">
        <v>118</v>
      </c>
      <c r="C104" s="1" t="str">
        <f>Tableau2[[#This Row],[Référence produit]]&amp;" - "&amp;Tableau2[[#This Row],[Nom du produit]]</f>
        <v xml:space="preserve">P0097 - </v>
      </c>
      <c r="D104" s="3"/>
      <c r="E104" s="2"/>
    </row>
    <row r="105" spans="2:5">
      <c r="B105" s="1" t="s">
        <v>119</v>
      </c>
      <c r="C105" s="1" t="str">
        <f>Tableau2[[#This Row],[Référence produit]]&amp;" - "&amp;Tableau2[[#This Row],[Nom du produit]]</f>
        <v xml:space="preserve">P0098 - </v>
      </c>
      <c r="D105" s="3"/>
      <c r="E105" s="2"/>
    </row>
    <row r="106" spans="2:5">
      <c r="B106" s="1" t="s">
        <v>120</v>
      </c>
      <c r="C106" s="1" t="str">
        <f>Tableau2[[#This Row],[Référence produit]]&amp;" - "&amp;Tableau2[[#This Row],[Nom du produit]]</f>
        <v xml:space="preserve">P0099 - </v>
      </c>
      <c r="D106" s="3"/>
      <c r="E106" s="2"/>
    </row>
    <row r="107" spans="2:5">
      <c r="B107" s="1" t="s">
        <v>121</v>
      </c>
      <c r="C107" s="1" t="str">
        <f>Tableau2[[#This Row],[Référence produit]]&amp;" - "&amp;Tableau2[[#This Row],[Nom du produit]]</f>
        <v xml:space="preserve">P0100 - </v>
      </c>
      <c r="D107" s="3"/>
      <c r="E107" s="2"/>
    </row>
    <row r="108" spans="2:5">
      <c r="B108" s="1" t="s">
        <v>122</v>
      </c>
      <c r="C108" s="1" t="str">
        <f>Tableau2[[#This Row],[Référence produit]]&amp;" - "&amp;Tableau2[[#This Row],[Nom du produit]]</f>
        <v xml:space="preserve">P0101 - </v>
      </c>
      <c r="D108" s="3"/>
      <c r="E108" s="2"/>
    </row>
    <row r="109" spans="2:5">
      <c r="B109" s="1" t="s">
        <v>123</v>
      </c>
      <c r="C109" s="1" t="str">
        <f>Tableau2[[#This Row],[Référence produit]]&amp;" - "&amp;Tableau2[[#This Row],[Nom du produit]]</f>
        <v xml:space="preserve">P0102 - </v>
      </c>
      <c r="D109" s="3"/>
      <c r="E109" s="2"/>
    </row>
    <row r="110" spans="2:5">
      <c r="B110" s="1" t="s">
        <v>124</v>
      </c>
      <c r="C110" s="1" t="str">
        <f>Tableau2[[#This Row],[Référence produit]]&amp;" - "&amp;Tableau2[[#This Row],[Nom du produit]]</f>
        <v xml:space="preserve">P0103 - </v>
      </c>
      <c r="D110" s="3"/>
      <c r="E110" s="2"/>
    </row>
    <row r="111" spans="2:5">
      <c r="B111" s="1" t="s">
        <v>125</v>
      </c>
      <c r="C111" s="1" t="str">
        <f>Tableau2[[#This Row],[Référence produit]]&amp;" - "&amp;Tableau2[[#This Row],[Nom du produit]]</f>
        <v xml:space="preserve">P0104 - </v>
      </c>
      <c r="D111" s="3"/>
      <c r="E111" s="2"/>
    </row>
    <row r="112" spans="2:5">
      <c r="B112" s="1" t="s">
        <v>126</v>
      </c>
      <c r="C112" s="1" t="str">
        <f>Tableau2[[#This Row],[Référence produit]]&amp;" - "&amp;Tableau2[[#This Row],[Nom du produit]]</f>
        <v xml:space="preserve">P0105 - </v>
      </c>
      <c r="D112" s="3"/>
      <c r="E112" s="2"/>
    </row>
    <row r="113" spans="2:5">
      <c r="B113" s="1" t="s">
        <v>127</v>
      </c>
      <c r="C113" s="1" t="str">
        <f>Tableau2[[#This Row],[Référence produit]]&amp;" - "&amp;Tableau2[[#This Row],[Nom du produit]]</f>
        <v xml:space="preserve">P0106 - </v>
      </c>
      <c r="D113" s="3"/>
      <c r="E113" s="2"/>
    </row>
    <row r="114" spans="2:5">
      <c r="B114" s="1" t="s">
        <v>128</v>
      </c>
      <c r="C114" s="1" t="str">
        <f>Tableau2[[#This Row],[Référence produit]]&amp;" - "&amp;Tableau2[[#This Row],[Nom du produit]]</f>
        <v xml:space="preserve">P0107 - </v>
      </c>
      <c r="D114" s="3"/>
      <c r="E114" s="2"/>
    </row>
    <row r="115" spans="2:5">
      <c r="B115" s="1" t="s">
        <v>129</v>
      </c>
      <c r="C115" s="1" t="str">
        <f>Tableau2[[#This Row],[Référence produit]]&amp;" - "&amp;Tableau2[[#This Row],[Nom du produit]]</f>
        <v xml:space="preserve">P0108 - </v>
      </c>
      <c r="D115" s="3"/>
      <c r="E115" s="2"/>
    </row>
    <row r="116" spans="2:5">
      <c r="B116" s="1" t="s">
        <v>130</v>
      </c>
      <c r="C116" s="1" t="str">
        <f>Tableau2[[#This Row],[Référence produit]]&amp;" - "&amp;Tableau2[[#This Row],[Nom du produit]]</f>
        <v xml:space="preserve">P0109 - </v>
      </c>
      <c r="D116" s="3"/>
      <c r="E116" s="2"/>
    </row>
    <row r="117" spans="2:5">
      <c r="B117" s="1" t="s">
        <v>131</v>
      </c>
      <c r="C117" s="1" t="str">
        <f>Tableau2[[#This Row],[Référence produit]]&amp;" - "&amp;Tableau2[[#This Row],[Nom du produit]]</f>
        <v xml:space="preserve">P0110 - </v>
      </c>
      <c r="D117" s="3"/>
      <c r="E117" s="2"/>
    </row>
    <row r="118" spans="2:5">
      <c r="B118" s="1" t="s">
        <v>132</v>
      </c>
      <c r="C118" s="1" t="str">
        <f>Tableau2[[#This Row],[Référence produit]]&amp;" - "&amp;Tableau2[[#This Row],[Nom du produit]]</f>
        <v xml:space="preserve">P0111 - </v>
      </c>
      <c r="D118" s="3"/>
      <c r="E118" s="2"/>
    </row>
    <row r="119" spans="2:5">
      <c r="B119" s="1" t="s">
        <v>133</v>
      </c>
      <c r="C119" s="1" t="str">
        <f>Tableau2[[#This Row],[Référence produit]]&amp;" - "&amp;Tableau2[[#This Row],[Nom du produit]]</f>
        <v xml:space="preserve">P0112 - </v>
      </c>
      <c r="D119" s="3"/>
      <c r="E119" s="2"/>
    </row>
    <row r="120" spans="2:5">
      <c r="B120" s="1" t="s">
        <v>134</v>
      </c>
      <c r="C120" s="1" t="str">
        <f>Tableau2[[#This Row],[Référence produit]]&amp;" - "&amp;Tableau2[[#This Row],[Nom du produit]]</f>
        <v xml:space="preserve">P0113 - </v>
      </c>
      <c r="D120" s="3"/>
      <c r="E120" s="2"/>
    </row>
    <row r="121" spans="2:5">
      <c r="B121" s="1" t="s">
        <v>135</v>
      </c>
      <c r="C121" s="1" t="str">
        <f>Tableau2[[#This Row],[Référence produit]]&amp;" - "&amp;Tableau2[[#This Row],[Nom du produit]]</f>
        <v xml:space="preserve">P0114 - </v>
      </c>
      <c r="D121" s="3"/>
      <c r="E121" s="2"/>
    </row>
    <row r="122" spans="2:5">
      <c r="B122" s="1" t="s">
        <v>136</v>
      </c>
      <c r="C122" s="1" t="str">
        <f>Tableau2[[#This Row],[Référence produit]]&amp;" - "&amp;Tableau2[[#This Row],[Nom du produit]]</f>
        <v xml:space="preserve">P0115 - </v>
      </c>
      <c r="D122" s="3"/>
      <c r="E122" s="2"/>
    </row>
    <row r="123" spans="2:5">
      <c r="B123" s="1" t="s">
        <v>137</v>
      </c>
      <c r="C123" s="1" t="str">
        <f>Tableau2[[#This Row],[Référence produit]]&amp;" - "&amp;Tableau2[[#This Row],[Nom du produit]]</f>
        <v xml:space="preserve">P0116 - </v>
      </c>
      <c r="D123" s="3"/>
      <c r="E123" s="2"/>
    </row>
    <row r="124" spans="2:5">
      <c r="B124" s="1" t="s">
        <v>138</v>
      </c>
      <c r="C124" s="1" t="str">
        <f>Tableau2[[#This Row],[Référence produit]]&amp;" - "&amp;Tableau2[[#This Row],[Nom du produit]]</f>
        <v xml:space="preserve">P0117 - </v>
      </c>
      <c r="D124" s="3"/>
      <c r="E124" s="2"/>
    </row>
    <row r="125" spans="2:5">
      <c r="B125" s="1" t="s">
        <v>139</v>
      </c>
      <c r="C125" s="1" t="str">
        <f>Tableau2[[#This Row],[Référence produit]]&amp;" - "&amp;Tableau2[[#This Row],[Nom du produit]]</f>
        <v xml:space="preserve">P0118 - </v>
      </c>
      <c r="D125" s="3"/>
      <c r="E125" s="2"/>
    </row>
    <row r="126" spans="2:5">
      <c r="B126" s="1" t="s">
        <v>140</v>
      </c>
      <c r="C126" s="1" t="str">
        <f>Tableau2[[#This Row],[Référence produit]]&amp;" - "&amp;Tableau2[[#This Row],[Nom du produit]]</f>
        <v xml:space="preserve">P0119 - </v>
      </c>
      <c r="D126" s="3"/>
      <c r="E126" s="2"/>
    </row>
    <row r="127" spans="2:5">
      <c r="B127" s="1" t="s">
        <v>141</v>
      </c>
      <c r="C127" s="1" t="str">
        <f>Tableau2[[#This Row],[Référence produit]]&amp;" - "&amp;Tableau2[[#This Row],[Nom du produit]]</f>
        <v xml:space="preserve">P0120 - </v>
      </c>
      <c r="D127" s="3"/>
      <c r="E127" s="2"/>
    </row>
    <row r="128" spans="2:5">
      <c r="B128" s="1" t="s">
        <v>142</v>
      </c>
      <c r="C128" s="1" t="str">
        <f>Tableau2[[#This Row],[Référence produit]]&amp;" - "&amp;Tableau2[[#This Row],[Nom du produit]]</f>
        <v xml:space="preserve">P0121 - </v>
      </c>
      <c r="D128" s="3"/>
      <c r="E128" s="2"/>
    </row>
    <row r="129" spans="2:5">
      <c r="B129" s="1" t="s">
        <v>143</v>
      </c>
      <c r="C129" s="1" t="str">
        <f>Tableau2[[#This Row],[Référence produit]]&amp;" - "&amp;Tableau2[[#This Row],[Nom du produit]]</f>
        <v xml:space="preserve">P0122 - </v>
      </c>
      <c r="D129" s="3"/>
      <c r="E129" s="2"/>
    </row>
    <row r="130" spans="2:5">
      <c r="B130" s="1" t="s">
        <v>144</v>
      </c>
      <c r="C130" s="1" t="str">
        <f>Tableau2[[#This Row],[Référence produit]]&amp;" - "&amp;Tableau2[[#This Row],[Nom du produit]]</f>
        <v xml:space="preserve">P0123 - </v>
      </c>
      <c r="D130" s="3"/>
      <c r="E130" s="2"/>
    </row>
    <row r="131" spans="2:5">
      <c r="B131" s="1" t="s">
        <v>145</v>
      </c>
      <c r="C131" s="1" t="str">
        <f>Tableau2[[#This Row],[Référence produit]]&amp;" - "&amp;Tableau2[[#This Row],[Nom du produit]]</f>
        <v xml:space="preserve">P0124 - </v>
      </c>
      <c r="D131" s="3"/>
      <c r="E131" s="2"/>
    </row>
    <row r="132" spans="2:5">
      <c r="B132" s="1" t="s">
        <v>146</v>
      </c>
      <c r="C132" s="1" t="str">
        <f>Tableau2[[#This Row],[Référence produit]]&amp;" - "&amp;Tableau2[[#This Row],[Nom du produit]]</f>
        <v xml:space="preserve">P0125 - </v>
      </c>
      <c r="D132" s="3"/>
      <c r="E132" s="2"/>
    </row>
    <row r="133" spans="2:5">
      <c r="B133" s="1" t="s">
        <v>147</v>
      </c>
      <c r="C133" s="1" t="str">
        <f>Tableau2[[#This Row],[Référence produit]]&amp;" - "&amp;Tableau2[[#This Row],[Nom du produit]]</f>
        <v xml:space="preserve">P0126 - </v>
      </c>
      <c r="D133" s="3"/>
      <c r="E133" s="2"/>
    </row>
    <row r="134" spans="2:5">
      <c r="B134" s="1" t="s">
        <v>148</v>
      </c>
      <c r="C134" s="1" t="str">
        <f>Tableau2[[#This Row],[Référence produit]]&amp;" - "&amp;Tableau2[[#This Row],[Nom du produit]]</f>
        <v xml:space="preserve">P0127 - </v>
      </c>
      <c r="D134" s="3"/>
      <c r="E134" s="2"/>
    </row>
    <row r="135" spans="2:5">
      <c r="B135" s="1" t="s">
        <v>149</v>
      </c>
      <c r="C135" s="1" t="str">
        <f>Tableau2[[#This Row],[Référence produit]]&amp;" - "&amp;Tableau2[[#This Row],[Nom du produit]]</f>
        <v xml:space="preserve">P0128 - </v>
      </c>
      <c r="D135" s="3"/>
      <c r="E135" s="2"/>
    </row>
    <row r="136" spans="2:5">
      <c r="B136" s="1" t="s">
        <v>150</v>
      </c>
      <c r="C136" s="1" t="str">
        <f>Tableau2[[#This Row],[Référence produit]]&amp;" - "&amp;Tableau2[[#This Row],[Nom du produit]]</f>
        <v xml:space="preserve">P0129 - </v>
      </c>
      <c r="D136" s="3"/>
      <c r="E136" s="2"/>
    </row>
    <row r="137" spans="2:5">
      <c r="B137" s="1" t="s">
        <v>151</v>
      </c>
      <c r="C137" s="1" t="str">
        <f>Tableau2[[#This Row],[Référence produit]]&amp;" - "&amp;Tableau2[[#This Row],[Nom du produit]]</f>
        <v xml:space="preserve">P0130 - </v>
      </c>
      <c r="D137" s="3"/>
      <c r="E137" s="2"/>
    </row>
    <row r="138" spans="2:5">
      <c r="B138" s="1" t="s">
        <v>152</v>
      </c>
      <c r="C138" s="1" t="str">
        <f>Tableau2[[#This Row],[Référence produit]]&amp;" - "&amp;Tableau2[[#This Row],[Nom du produit]]</f>
        <v xml:space="preserve">P0131 - </v>
      </c>
      <c r="D138" s="3"/>
      <c r="E138" s="2"/>
    </row>
    <row r="139" spans="2:5">
      <c r="B139" s="1" t="s">
        <v>153</v>
      </c>
      <c r="C139" s="1" t="str">
        <f>Tableau2[[#This Row],[Référence produit]]&amp;" - "&amp;Tableau2[[#This Row],[Nom du produit]]</f>
        <v xml:space="preserve">P0132 - </v>
      </c>
      <c r="D139" s="3"/>
      <c r="E139" s="2"/>
    </row>
    <row r="140" spans="2:5">
      <c r="B140" s="1" t="s">
        <v>154</v>
      </c>
      <c r="C140" s="1" t="str">
        <f>Tableau2[[#This Row],[Référence produit]]&amp;" - "&amp;Tableau2[[#This Row],[Nom du produit]]</f>
        <v xml:space="preserve">P0133 - </v>
      </c>
      <c r="D140" s="3"/>
      <c r="E140" s="2"/>
    </row>
    <row r="141" spans="2:5">
      <c r="B141" s="1" t="s">
        <v>155</v>
      </c>
      <c r="C141" s="1" t="str">
        <f>Tableau2[[#This Row],[Référence produit]]&amp;" - "&amp;Tableau2[[#This Row],[Nom du produit]]</f>
        <v xml:space="preserve">P0134 - </v>
      </c>
      <c r="D141" s="3"/>
      <c r="E141" s="2"/>
    </row>
    <row r="142" spans="2:5">
      <c r="B142" s="1" t="s">
        <v>156</v>
      </c>
      <c r="C142" s="1" t="str">
        <f>Tableau2[[#This Row],[Référence produit]]&amp;" - "&amp;Tableau2[[#This Row],[Nom du produit]]</f>
        <v xml:space="preserve">P0135 - </v>
      </c>
      <c r="D142" s="3"/>
      <c r="E142" s="2"/>
    </row>
    <row r="143" spans="2:5">
      <c r="B143" s="1" t="s">
        <v>157</v>
      </c>
      <c r="C143" s="1" t="str">
        <f>Tableau2[[#This Row],[Référence produit]]&amp;" - "&amp;Tableau2[[#This Row],[Nom du produit]]</f>
        <v xml:space="preserve">P0136 - </v>
      </c>
      <c r="D143" s="3"/>
      <c r="E143" s="2"/>
    </row>
    <row r="144" spans="2:5">
      <c r="B144" s="1" t="s">
        <v>158</v>
      </c>
      <c r="C144" s="1" t="str">
        <f>Tableau2[[#This Row],[Référence produit]]&amp;" - "&amp;Tableau2[[#This Row],[Nom du produit]]</f>
        <v xml:space="preserve">P0137 - </v>
      </c>
      <c r="D144" s="3"/>
      <c r="E144" s="2"/>
    </row>
    <row r="145" spans="2:5">
      <c r="B145" s="1" t="s">
        <v>159</v>
      </c>
      <c r="C145" s="1" t="str">
        <f>Tableau2[[#This Row],[Référence produit]]&amp;" - "&amp;Tableau2[[#This Row],[Nom du produit]]</f>
        <v xml:space="preserve">P0138 - </v>
      </c>
      <c r="D145" s="3"/>
      <c r="E145" s="2"/>
    </row>
    <row r="146" spans="2:5">
      <c r="B146" s="1" t="s">
        <v>160</v>
      </c>
      <c r="C146" s="1" t="str">
        <f>Tableau2[[#This Row],[Référence produit]]&amp;" - "&amp;Tableau2[[#This Row],[Nom du produit]]</f>
        <v xml:space="preserve">P0139 - </v>
      </c>
      <c r="D146" s="3"/>
      <c r="E146" s="2"/>
    </row>
    <row r="147" spans="2:5">
      <c r="B147" s="1" t="s">
        <v>161</v>
      </c>
      <c r="C147" s="1" t="str">
        <f>Tableau2[[#This Row],[Référence produit]]&amp;" - "&amp;Tableau2[[#This Row],[Nom du produit]]</f>
        <v xml:space="preserve">P0140 - </v>
      </c>
      <c r="D147" s="3"/>
      <c r="E147" s="2"/>
    </row>
    <row r="148" spans="2:5">
      <c r="B148" s="1" t="s">
        <v>162</v>
      </c>
      <c r="C148" s="1" t="str">
        <f>Tableau2[[#This Row],[Référence produit]]&amp;" - "&amp;Tableau2[[#This Row],[Nom du produit]]</f>
        <v xml:space="preserve">P0141 - </v>
      </c>
      <c r="D148" s="3"/>
      <c r="E148" s="2"/>
    </row>
    <row r="149" spans="2:5">
      <c r="B149" s="1" t="s">
        <v>163</v>
      </c>
      <c r="C149" s="1" t="str">
        <f>Tableau2[[#This Row],[Référence produit]]&amp;" - "&amp;Tableau2[[#This Row],[Nom du produit]]</f>
        <v xml:space="preserve">P0142 - </v>
      </c>
      <c r="D149" s="3"/>
      <c r="E149" s="2"/>
    </row>
    <row r="150" spans="2:5">
      <c r="B150" s="1" t="s">
        <v>164</v>
      </c>
      <c r="C150" s="1" t="str">
        <f>Tableau2[[#This Row],[Référence produit]]&amp;" - "&amp;Tableau2[[#This Row],[Nom du produit]]</f>
        <v xml:space="preserve">P0143 - </v>
      </c>
      <c r="D150" s="3"/>
      <c r="E150" s="2"/>
    </row>
    <row r="151" spans="2:5">
      <c r="B151" s="1" t="s">
        <v>165</v>
      </c>
      <c r="C151" s="1" t="str">
        <f>Tableau2[[#This Row],[Référence produit]]&amp;" - "&amp;Tableau2[[#This Row],[Nom du produit]]</f>
        <v xml:space="preserve">P0144 - </v>
      </c>
      <c r="D151" s="3"/>
      <c r="E151" s="2"/>
    </row>
    <row r="152" spans="2:5">
      <c r="B152" s="1" t="s">
        <v>166</v>
      </c>
      <c r="C152" s="1" t="str">
        <f>Tableau2[[#This Row],[Référence produit]]&amp;" - "&amp;Tableau2[[#This Row],[Nom du produit]]</f>
        <v xml:space="preserve">P0145 - </v>
      </c>
      <c r="D152" s="3"/>
      <c r="E152" s="2"/>
    </row>
    <row r="153" spans="2:5">
      <c r="B153" s="1" t="s">
        <v>167</v>
      </c>
      <c r="C153" s="1" t="str">
        <f>Tableau2[[#This Row],[Référence produit]]&amp;" - "&amp;Tableau2[[#This Row],[Nom du produit]]</f>
        <v xml:space="preserve">P0146 - </v>
      </c>
      <c r="D153" s="3"/>
      <c r="E153" s="2"/>
    </row>
    <row r="154" spans="2:5">
      <c r="B154" s="1" t="s">
        <v>168</v>
      </c>
      <c r="C154" s="1" t="str">
        <f>Tableau2[[#This Row],[Référence produit]]&amp;" - "&amp;Tableau2[[#This Row],[Nom du produit]]</f>
        <v xml:space="preserve">P0147 - </v>
      </c>
      <c r="D154" s="3"/>
      <c r="E154" s="2"/>
    </row>
    <row r="155" spans="2:5">
      <c r="B155" s="1" t="s">
        <v>169</v>
      </c>
      <c r="C155" s="1" t="str">
        <f>Tableau2[[#This Row],[Référence produit]]&amp;" - "&amp;Tableau2[[#This Row],[Nom du produit]]</f>
        <v xml:space="preserve">P0148 - </v>
      </c>
      <c r="D155" s="3"/>
      <c r="E155" s="2"/>
    </row>
    <row r="156" spans="2:5">
      <c r="B156" s="1" t="s">
        <v>170</v>
      </c>
      <c r="C156" s="1" t="str">
        <f>Tableau2[[#This Row],[Référence produit]]&amp;" - "&amp;Tableau2[[#This Row],[Nom du produit]]</f>
        <v xml:space="preserve">P0149 - </v>
      </c>
      <c r="D156" s="3"/>
      <c r="E156" s="2"/>
    </row>
    <row r="157" spans="2:5">
      <c r="B157" s="1" t="s">
        <v>171</v>
      </c>
      <c r="C157" s="1" t="str">
        <f>Tableau2[[#This Row],[Référence produit]]&amp;" - "&amp;Tableau2[[#This Row],[Nom du produit]]</f>
        <v xml:space="preserve">P0150 - </v>
      </c>
      <c r="D157" s="3"/>
      <c r="E157" s="2"/>
    </row>
    <row r="158" spans="2:5">
      <c r="B158" s="1" t="s">
        <v>172</v>
      </c>
      <c r="C158" s="1" t="str">
        <f>Tableau2[[#This Row],[Référence produit]]&amp;" - "&amp;Tableau2[[#This Row],[Nom du produit]]</f>
        <v xml:space="preserve">P0151 - </v>
      </c>
      <c r="D158" s="3"/>
      <c r="E158" s="2"/>
    </row>
    <row r="159" spans="2:5">
      <c r="B159" s="1" t="s">
        <v>173</v>
      </c>
      <c r="C159" s="1" t="str">
        <f>Tableau2[[#This Row],[Référence produit]]&amp;" - "&amp;Tableau2[[#This Row],[Nom du produit]]</f>
        <v xml:space="preserve">P0152 - </v>
      </c>
      <c r="D159" s="3"/>
      <c r="E159" s="2"/>
    </row>
    <row r="160" spans="2:5">
      <c r="B160" s="1" t="s">
        <v>174</v>
      </c>
      <c r="C160" s="1" t="str">
        <f>Tableau2[[#This Row],[Référence produit]]&amp;" - "&amp;Tableau2[[#This Row],[Nom du produit]]</f>
        <v xml:space="preserve">P0153 - </v>
      </c>
      <c r="D160" s="3"/>
      <c r="E160" s="2"/>
    </row>
    <row r="161" spans="2:5">
      <c r="B161" s="1" t="s">
        <v>175</v>
      </c>
      <c r="C161" s="1" t="str">
        <f>Tableau2[[#This Row],[Référence produit]]&amp;" - "&amp;Tableau2[[#This Row],[Nom du produit]]</f>
        <v xml:space="preserve">P0154 - </v>
      </c>
      <c r="D161" s="3"/>
      <c r="E161" s="2"/>
    </row>
    <row r="162" spans="2:5">
      <c r="B162" s="1" t="s">
        <v>176</v>
      </c>
      <c r="C162" s="1" t="str">
        <f>Tableau2[[#This Row],[Référence produit]]&amp;" - "&amp;Tableau2[[#This Row],[Nom du produit]]</f>
        <v xml:space="preserve">P0155 - </v>
      </c>
      <c r="D162" s="3"/>
      <c r="E162" s="2"/>
    </row>
    <row r="163" spans="2:5">
      <c r="B163" s="1" t="s">
        <v>177</v>
      </c>
      <c r="C163" s="1" t="str">
        <f>Tableau2[[#This Row],[Référence produit]]&amp;" - "&amp;Tableau2[[#This Row],[Nom du produit]]</f>
        <v xml:space="preserve">P0156 - </v>
      </c>
      <c r="D163" s="3"/>
      <c r="E163" s="2"/>
    </row>
    <row r="164" spans="2:5">
      <c r="B164" s="1" t="s">
        <v>178</v>
      </c>
      <c r="C164" s="1" t="str">
        <f>Tableau2[[#This Row],[Référence produit]]&amp;" - "&amp;Tableau2[[#This Row],[Nom du produit]]</f>
        <v xml:space="preserve">P0157 - </v>
      </c>
      <c r="D164" s="3"/>
      <c r="E164" s="2"/>
    </row>
    <row r="165" spans="2:5">
      <c r="B165" s="1" t="s">
        <v>179</v>
      </c>
      <c r="C165" s="1" t="str">
        <f>Tableau2[[#This Row],[Référence produit]]&amp;" - "&amp;Tableau2[[#This Row],[Nom du produit]]</f>
        <v xml:space="preserve">P0158 - </v>
      </c>
      <c r="D165" s="3"/>
      <c r="E165" s="2"/>
    </row>
    <row r="166" spans="2:5">
      <c r="B166" s="1" t="s">
        <v>180</v>
      </c>
      <c r="C166" s="1" t="str">
        <f>Tableau2[[#This Row],[Référence produit]]&amp;" - "&amp;Tableau2[[#This Row],[Nom du produit]]</f>
        <v xml:space="preserve">P0159 - </v>
      </c>
      <c r="D166" s="3"/>
      <c r="E166" s="2"/>
    </row>
    <row r="167" spans="2:5">
      <c r="B167" s="1" t="s">
        <v>181</v>
      </c>
      <c r="C167" s="1" t="str">
        <f>Tableau2[[#This Row],[Référence produit]]&amp;" - "&amp;Tableau2[[#This Row],[Nom du produit]]</f>
        <v xml:space="preserve">P0160 - </v>
      </c>
      <c r="D167" s="3"/>
      <c r="E167" s="2"/>
    </row>
    <row r="168" spans="2:5">
      <c r="B168" s="1" t="s">
        <v>182</v>
      </c>
      <c r="C168" s="1" t="str">
        <f>Tableau2[[#This Row],[Référence produit]]&amp;" - "&amp;Tableau2[[#This Row],[Nom du produit]]</f>
        <v xml:space="preserve">P0161 - </v>
      </c>
      <c r="D168" s="3"/>
      <c r="E168" s="2"/>
    </row>
    <row r="169" spans="2:5">
      <c r="B169" s="1" t="s">
        <v>183</v>
      </c>
      <c r="C169" s="1" t="str">
        <f>Tableau2[[#This Row],[Référence produit]]&amp;" - "&amp;Tableau2[[#This Row],[Nom du produit]]</f>
        <v xml:space="preserve">P0162 - </v>
      </c>
      <c r="D169" s="3"/>
      <c r="E169" s="2"/>
    </row>
    <row r="170" spans="2:5">
      <c r="B170" s="1" t="s">
        <v>184</v>
      </c>
      <c r="C170" s="1" t="str">
        <f>Tableau2[[#This Row],[Référence produit]]&amp;" - "&amp;Tableau2[[#This Row],[Nom du produit]]</f>
        <v xml:space="preserve">P0163 - </v>
      </c>
      <c r="D170" s="3"/>
      <c r="E170" s="2"/>
    </row>
    <row r="171" spans="2:5">
      <c r="B171" s="1" t="s">
        <v>185</v>
      </c>
      <c r="C171" s="1" t="str">
        <f>Tableau2[[#This Row],[Référence produit]]&amp;" - "&amp;Tableau2[[#This Row],[Nom du produit]]</f>
        <v xml:space="preserve">P0164 - </v>
      </c>
      <c r="D171" s="3"/>
      <c r="E171" s="2"/>
    </row>
    <row r="172" spans="2:5">
      <c r="B172" s="1" t="s">
        <v>186</v>
      </c>
      <c r="C172" s="1" t="str">
        <f>Tableau2[[#This Row],[Référence produit]]&amp;" - "&amp;Tableau2[[#This Row],[Nom du produit]]</f>
        <v xml:space="preserve">P0165 - </v>
      </c>
      <c r="D172" s="3"/>
      <c r="E172" s="2"/>
    </row>
    <row r="173" spans="2:5">
      <c r="B173" s="1" t="s">
        <v>187</v>
      </c>
      <c r="C173" s="1" t="str">
        <f>Tableau2[[#This Row],[Référence produit]]&amp;" - "&amp;Tableau2[[#This Row],[Nom du produit]]</f>
        <v xml:space="preserve">P0166 - </v>
      </c>
      <c r="D173" s="3"/>
      <c r="E173" s="2"/>
    </row>
    <row r="174" spans="2:5">
      <c r="B174" s="1" t="s">
        <v>188</v>
      </c>
      <c r="C174" s="1" t="str">
        <f>Tableau2[[#This Row],[Référence produit]]&amp;" - "&amp;Tableau2[[#This Row],[Nom du produit]]</f>
        <v xml:space="preserve">P0167 - </v>
      </c>
      <c r="D174" s="3"/>
      <c r="E174" s="2"/>
    </row>
    <row r="175" spans="2:5">
      <c r="B175" s="1" t="s">
        <v>189</v>
      </c>
      <c r="C175" s="1" t="str">
        <f>Tableau2[[#This Row],[Référence produit]]&amp;" - "&amp;Tableau2[[#This Row],[Nom du produit]]</f>
        <v xml:space="preserve">P0168 - </v>
      </c>
      <c r="D175" s="3"/>
      <c r="E175" s="2"/>
    </row>
    <row r="176" spans="2:5">
      <c r="B176" s="1" t="s">
        <v>190</v>
      </c>
      <c r="C176" s="1" t="str">
        <f>Tableau2[[#This Row],[Référence produit]]&amp;" - "&amp;Tableau2[[#This Row],[Nom du produit]]</f>
        <v xml:space="preserve">P0169 - </v>
      </c>
      <c r="D176" s="3"/>
      <c r="E176" s="2"/>
    </row>
    <row r="177" spans="2:5">
      <c r="B177" s="1" t="s">
        <v>191</v>
      </c>
      <c r="C177" s="1" t="str">
        <f>Tableau2[[#This Row],[Référence produit]]&amp;" - "&amp;Tableau2[[#This Row],[Nom du produit]]</f>
        <v xml:space="preserve">P0170 - </v>
      </c>
      <c r="D177" s="3"/>
      <c r="E177" s="2"/>
    </row>
    <row r="178" spans="2:5">
      <c r="B178" s="1" t="s">
        <v>192</v>
      </c>
      <c r="C178" s="1" t="str">
        <f>Tableau2[[#This Row],[Référence produit]]&amp;" - "&amp;Tableau2[[#This Row],[Nom du produit]]</f>
        <v xml:space="preserve">P0171 - </v>
      </c>
      <c r="D178" s="3"/>
      <c r="E178" s="2"/>
    </row>
    <row r="179" spans="2:5">
      <c r="B179" s="1" t="s">
        <v>193</v>
      </c>
      <c r="C179" s="1" t="str">
        <f>Tableau2[[#This Row],[Référence produit]]&amp;" - "&amp;Tableau2[[#This Row],[Nom du produit]]</f>
        <v xml:space="preserve">P0172 - </v>
      </c>
      <c r="D179" s="3"/>
      <c r="E179" s="2"/>
    </row>
    <row r="180" spans="2:5">
      <c r="B180" s="1" t="s">
        <v>194</v>
      </c>
      <c r="C180" s="1" t="str">
        <f>Tableau2[[#This Row],[Référence produit]]&amp;" - "&amp;Tableau2[[#This Row],[Nom du produit]]</f>
        <v xml:space="preserve">P0173 - </v>
      </c>
      <c r="D180" s="3"/>
      <c r="E180" s="2"/>
    </row>
    <row r="181" spans="2:5">
      <c r="B181" s="1" t="s">
        <v>195</v>
      </c>
      <c r="C181" s="1" t="str">
        <f>Tableau2[[#This Row],[Référence produit]]&amp;" - "&amp;Tableau2[[#This Row],[Nom du produit]]</f>
        <v xml:space="preserve">P0174 - </v>
      </c>
      <c r="D181" s="3"/>
      <c r="E181" s="2"/>
    </row>
    <row r="182" spans="2:5">
      <c r="B182" s="1" t="s">
        <v>196</v>
      </c>
      <c r="C182" s="1" t="str">
        <f>Tableau2[[#This Row],[Référence produit]]&amp;" - "&amp;Tableau2[[#This Row],[Nom du produit]]</f>
        <v xml:space="preserve">P0175 - </v>
      </c>
      <c r="D182" s="3"/>
      <c r="E182" s="2"/>
    </row>
    <row r="183" spans="2:5">
      <c r="B183" s="1" t="s">
        <v>197</v>
      </c>
      <c r="C183" s="1" t="str">
        <f>Tableau2[[#This Row],[Référence produit]]&amp;" - "&amp;Tableau2[[#This Row],[Nom du produit]]</f>
        <v xml:space="preserve">P0176 - </v>
      </c>
      <c r="D183" s="3"/>
      <c r="E183" s="2"/>
    </row>
    <row r="184" spans="2:5">
      <c r="B184" s="1" t="s">
        <v>198</v>
      </c>
      <c r="C184" s="1" t="str">
        <f>Tableau2[[#This Row],[Référence produit]]&amp;" - "&amp;Tableau2[[#This Row],[Nom du produit]]</f>
        <v xml:space="preserve">P0177 - </v>
      </c>
      <c r="D184" s="3"/>
      <c r="E184" s="2"/>
    </row>
    <row r="185" spans="2:5">
      <c r="B185" s="1" t="s">
        <v>199</v>
      </c>
      <c r="C185" s="1" t="str">
        <f>Tableau2[[#This Row],[Référence produit]]&amp;" - "&amp;Tableau2[[#This Row],[Nom du produit]]</f>
        <v xml:space="preserve">P0178 - </v>
      </c>
      <c r="D185" s="3"/>
      <c r="E185" s="2"/>
    </row>
    <row r="186" spans="2:5">
      <c r="B186" s="1" t="s">
        <v>200</v>
      </c>
      <c r="C186" s="1" t="str">
        <f>Tableau2[[#This Row],[Référence produit]]&amp;" - "&amp;Tableau2[[#This Row],[Nom du produit]]</f>
        <v xml:space="preserve">P0179 - </v>
      </c>
      <c r="D186" s="3"/>
      <c r="E186" s="2"/>
    </row>
    <row r="187" spans="2:5">
      <c r="B187" s="1" t="s">
        <v>201</v>
      </c>
      <c r="C187" s="1" t="str">
        <f>Tableau2[[#This Row],[Référence produit]]&amp;" - "&amp;Tableau2[[#This Row],[Nom du produit]]</f>
        <v xml:space="preserve">P0180 - </v>
      </c>
      <c r="D187" s="3"/>
      <c r="E187" s="2"/>
    </row>
    <row r="188" spans="2:5">
      <c r="B188" s="1" t="s">
        <v>202</v>
      </c>
      <c r="C188" s="1" t="str">
        <f>Tableau2[[#This Row],[Référence produit]]&amp;" - "&amp;Tableau2[[#This Row],[Nom du produit]]</f>
        <v xml:space="preserve">P0181 - </v>
      </c>
      <c r="D188" s="3"/>
      <c r="E188" s="2"/>
    </row>
    <row r="189" spans="2:5">
      <c r="B189" s="1" t="s">
        <v>203</v>
      </c>
      <c r="C189" s="1" t="str">
        <f>Tableau2[[#This Row],[Référence produit]]&amp;" - "&amp;Tableau2[[#This Row],[Nom du produit]]</f>
        <v xml:space="preserve">P0182 - </v>
      </c>
      <c r="D189" s="3"/>
      <c r="E189" s="2"/>
    </row>
    <row r="190" spans="2:5">
      <c r="B190" s="1" t="s">
        <v>204</v>
      </c>
      <c r="C190" s="1" t="str">
        <f>Tableau2[[#This Row],[Référence produit]]&amp;" - "&amp;Tableau2[[#This Row],[Nom du produit]]</f>
        <v xml:space="preserve">P0183 - </v>
      </c>
      <c r="D190" s="3"/>
      <c r="E190" s="2"/>
    </row>
    <row r="191" spans="2:5">
      <c r="B191" s="1" t="s">
        <v>205</v>
      </c>
      <c r="C191" s="1" t="str">
        <f>Tableau2[[#This Row],[Référence produit]]&amp;" - "&amp;Tableau2[[#This Row],[Nom du produit]]</f>
        <v xml:space="preserve">P0184 - </v>
      </c>
      <c r="D191" s="3"/>
      <c r="E191" s="2"/>
    </row>
    <row r="192" spans="2:5">
      <c r="B192" s="1" t="s">
        <v>206</v>
      </c>
      <c r="C192" s="1" t="str">
        <f>Tableau2[[#This Row],[Référence produit]]&amp;" - "&amp;Tableau2[[#This Row],[Nom du produit]]</f>
        <v xml:space="preserve">P0185 - </v>
      </c>
      <c r="D192" s="3"/>
      <c r="E192" s="2"/>
    </row>
    <row r="193" spans="2:5">
      <c r="B193" s="1" t="s">
        <v>207</v>
      </c>
      <c r="C193" s="1" t="str">
        <f>Tableau2[[#This Row],[Référence produit]]&amp;" - "&amp;Tableau2[[#This Row],[Nom du produit]]</f>
        <v xml:space="preserve">P0186 - </v>
      </c>
      <c r="D193" s="3"/>
      <c r="E193" s="2"/>
    </row>
    <row r="194" spans="2:5">
      <c r="B194" s="1" t="s">
        <v>208</v>
      </c>
      <c r="C194" s="1" t="str">
        <f>Tableau2[[#This Row],[Référence produit]]&amp;" - "&amp;Tableau2[[#This Row],[Nom du produit]]</f>
        <v xml:space="preserve">P0187 - </v>
      </c>
      <c r="D194" s="3"/>
      <c r="E194" s="2"/>
    </row>
    <row r="195" spans="2:5">
      <c r="B195" s="1" t="s">
        <v>209</v>
      </c>
      <c r="C195" s="1" t="str">
        <f>Tableau2[[#This Row],[Référence produit]]&amp;" - "&amp;Tableau2[[#This Row],[Nom du produit]]</f>
        <v xml:space="preserve">P0188 - </v>
      </c>
      <c r="D195" s="3"/>
      <c r="E195" s="2"/>
    </row>
    <row r="196" spans="2:5">
      <c r="B196" s="1" t="s">
        <v>210</v>
      </c>
      <c r="C196" s="1" t="str">
        <f>Tableau2[[#This Row],[Référence produit]]&amp;" - "&amp;Tableau2[[#This Row],[Nom du produit]]</f>
        <v xml:space="preserve">P0189 - </v>
      </c>
      <c r="D196" s="3"/>
      <c r="E196" s="2"/>
    </row>
    <row r="197" spans="2:5">
      <c r="B197" s="1" t="s">
        <v>211</v>
      </c>
      <c r="C197" s="1" t="str">
        <f>Tableau2[[#This Row],[Référence produit]]&amp;" - "&amp;Tableau2[[#This Row],[Nom du produit]]</f>
        <v xml:space="preserve">P0190 - </v>
      </c>
      <c r="D197" s="3"/>
      <c r="E197" s="2"/>
    </row>
    <row r="198" spans="2:5">
      <c r="B198" s="1" t="s">
        <v>212</v>
      </c>
      <c r="C198" s="1" t="str">
        <f>Tableau2[[#This Row],[Référence produit]]&amp;" - "&amp;Tableau2[[#This Row],[Nom du produit]]</f>
        <v xml:space="preserve">P0191 - </v>
      </c>
      <c r="D198" s="3"/>
      <c r="E198" s="2"/>
    </row>
    <row r="199" spans="2:5">
      <c r="B199" s="1" t="s">
        <v>213</v>
      </c>
      <c r="C199" s="1" t="str">
        <f>Tableau2[[#This Row],[Référence produit]]&amp;" - "&amp;Tableau2[[#This Row],[Nom du produit]]</f>
        <v xml:space="preserve">P0192 - </v>
      </c>
      <c r="D199" s="3"/>
      <c r="E199" s="2"/>
    </row>
    <row r="200" spans="2:5">
      <c r="B200" s="1" t="s">
        <v>214</v>
      </c>
      <c r="C200" s="1" t="str">
        <f>Tableau2[[#This Row],[Référence produit]]&amp;" - "&amp;Tableau2[[#This Row],[Nom du produit]]</f>
        <v xml:space="preserve">P0193 - </v>
      </c>
      <c r="D200" s="3"/>
      <c r="E200" s="2"/>
    </row>
    <row r="201" spans="2:5">
      <c r="B201" s="1" t="s">
        <v>215</v>
      </c>
      <c r="C201" s="1" t="str">
        <f>Tableau2[[#This Row],[Référence produit]]&amp;" - "&amp;Tableau2[[#This Row],[Nom du produit]]</f>
        <v xml:space="preserve">P0194 - </v>
      </c>
      <c r="D201" s="3"/>
      <c r="E201" s="2"/>
    </row>
    <row r="202" spans="2:5">
      <c r="B202" s="1" t="s">
        <v>216</v>
      </c>
      <c r="C202" s="1" t="str">
        <f>Tableau2[[#This Row],[Référence produit]]&amp;" - "&amp;Tableau2[[#This Row],[Nom du produit]]</f>
        <v xml:space="preserve">P0195 - </v>
      </c>
      <c r="D202" s="3"/>
      <c r="E202" s="2"/>
    </row>
    <row r="203" spans="2:5">
      <c r="B203" s="1" t="s">
        <v>217</v>
      </c>
      <c r="C203" s="1" t="str">
        <f>Tableau2[[#This Row],[Référence produit]]&amp;" - "&amp;Tableau2[[#This Row],[Nom du produit]]</f>
        <v xml:space="preserve">P0196 - </v>
      </c>
      <c r="D203" s="3"/>
      <c r="E203" s="2"/>
    </row>
    <row r="204" spans="2:5">
      <c r="B204" s="1" t="s">
        <v>218</v>
      </c>
      <c r="C204" s="1" t="str">
        <f>Tableau2[[#This Row],[Référence produit]]&amp;" - "&amp;Tableau2[[#This Row],[Nom du produit]]</f>
        <v xml:space="preserve">P0197 - </v>
      </c>
      <c r="D204" s="3"/>
      <c r="E204" s="2"/>
    </row>
    <row r="205" spans="2:5">
      <c r="B205" s="1" t="s">
        <v>219</v>
      </c>
      <c r="C205" s="1" t="str">
        <f>Tableau2[[#This Row],[Référence produit]]&amp;" - "&amp;Tableau2[[#This Row],[Nom du produit]]</f>
        <v xml:space="preserve">P0198 - </v>
      </c>
      <c r="D205" s="3"/>
      <c r="E205" s="2"/>
    </row>
    <row r="206" spans="2:5">
      <c r="B206" s="1" t="s">
        <v>220</v>
      </c>
      <c r="C206" s="1" t="str">
        <f>Tableau2[[#This Row],[Référence produit]]&amp;" - "&amp;Tableau2[[#This Row],[Nom du produit]]</f>
        <v xml:space="preserve">P0199 - </v>
      </c>
      <c r="D206" s="3"/>
      <c r="E206" s="2"/>
    </row>
    <row r="207" spans="2:5">
      <c r="B207" s="1" t="s">
        <v>221</v>
      </c>
      <c r="C207" s="1" t="str">
        <f>Tableau2[[#This Row],[Référence produit]]&amp;" - "&amp;Tableau2[[#This Row],[Nom du produit]]</f>
        <v xml:space="preserve">P0200 - </v>
      </c>
      <c r="D207" s="3"/>
      <c r="E207" s="2"/>
    </row>
  </sheetData>
  <phoneticPr fontId="14"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CE034-6052-47EE-A7A8-93DCCED8AAC7}">
  <dimension ref="B2:G29"/>
  <sheetViews>
    <sheetView showGridLines="0" workbookViewId="0">
      <selection activeCell="E4" sqref="E4"/>
    </sheetView>
  </sheetViews>
  <sheetFormatPr baseColWidth="10" defaultRowHeight="15"/>
  <cols>
    <col min="1" max="1" width="3.33203125" customWidth="1"/>
    <col min="2" max="2" width="32.33203125" bestFit="1" customWidth="1"/>
    <col min="3" max="3" width="25.33203125" customWidth="1"/>
    <col min="4" max="4" width="18.6640625" customWidth="1"/>
    <col min="5" max="5" width="24.6640625" customWidth="1"/>
    <col min="6" max="6" width="20" customWidth="1"/>
    <col min="7" max="7" width="19.5" customWidth="1"/>
  </cols>
  <sheetData>
    <row r="2" spans="2:7" ht="16">
      <c r="B2" s="18" t="s">
        <v>1</v>
      </c>
      <c r="C2" s="12" t="s">
        <v>230</v>
      </c>
    </row>
    <row r="3" spans="2:7" ht="8.25" customHeight="1">
      <c r="B3" s="19"/>
      <c r="C3" s="17"/>
    </row>
    <row r="4" spans="2:7" ht="16">
      <c r="B4" s="18" t="s">
        <v>2</v>
      </c>
      <c r="C4" s="12">
        <v>14</v>
      </c>
      <c r="E4" s="20" t="s">
        <v>241</v>
      </c>
    </row>
    <row r="6" spans="2:7" ht="19">
      <c r="B6" s="4" t="str">
        <f>"Calcul pour "&amp;C4&amp;" unités produites :"</f>
        <v>Calcul pour 14 unités produites :</v>
      </c>
    </row>
    <row r="8" spans="2:7" ht="16">
      <c r="B8" s="5" t="s">
        <v>3</v>
      </c>
      <c r="C8" s="6" t="s">
        <v>4</v>
      </c>
      <c r="D8" s="6" t="s">
        <v>5</v>
      </c>
      <c r="E8" s="6" t="s">
        <v>6</v>
      </c>
      <c r="F8" s="6" t="s">
        <v>7</v>
      </c>
      <c r="G8" s="7" t="s">
        <v>8</v>
      </c>
    </row>
    <row r="9" spans="2:7" ht="16">
      <c r="B9" s="8" t="s">
        <v>16</v>
      </c>
      <c r="C9" s="8" t="s">
        <v>17</v>
      </c>
      <c r="D9" s="8" t="s">
        <v>18</v>
      </c>
      <c r="E9" s="8">
        <v>15</v>
      </c>
      <c r="F9" s="8">
        <v>14</v>
      </c>
      <c r="G9" s="16">
        <f>F9*E9</f>
        <v>210</v>
      </c>
    </row>
    <row r="10" spans="2:7" ht="16">
      <c r="B10" s="8"/>
      <c r="C10" s="8"/>
      <c r="D10" s="8"/>
      <c r="E10" s="8"/>
      <c r="F10" s="8"/>
      <c r="G10" s="16">
        <f t="shared" ref="G10:G22" si="0">F10*E10</f>
        <v>0</v>
      </c>
    </row>
    <row r="11" spans="2:7" ht="16">
      <c r="B11" s="8"/>
      <c r="C11" s="8"/>
      <c r="D11" s="8"/>
      <c r="E11" s="8"/>
      <c r="F11" s="8"/>
      <c r="G11" s="16">
        <f t="shared" si="0"/>
        <v>0</v>
      </c>
    </row>
    <row r="12" spans="2:7" ht="16">
      <c r="B12" s="8"/>
      <c r="C12" s="8"/>
      <c r="D12" s="8"/>
      <c r="E12" s="8"/>
      <c r="F12" s="8"/>
      <c r="G12" s="16">
        <f t="shared" si="0"/>
        <v>0</v>
      </c>
    </row>
    <row r="13" spans="2:7" ht="16">
      <c r="B13" s="8"/>
      <c r="C13" s="8"/>
      <c r="D13" s="8"/>
      <c r="E13" s="8"/>
      <c r="F13" s="8"/>
      <c r="G13" s="16">
        <f t="shared" si="0"/>
        <v>0</v>
      </c>
    </row>
    <row r="14" spans="2:7" ht="16">
      <c r="B14" s="8"/>
      <c r="C14" s="8"/>
      <c r="D14" s="8"/>
      <c r="E14" s="8"/>
      <c r="F14" s="8"/>
      <c r="G14" s="16">
        <f t="shared" si="0"/>
        <v>0</v>
      </c>
    </row>
    <row r="15" spans="2:7" ht="16">
      <c r="B15" s="8"/>
      <c r="C15" s="8"/>
      <c r="D15" s="8"/>
      <c r="E15" s="8"/>
      <c r="F15" s="8"/>
      <c r="G15" s="16">
        <f t="shared" si="0"/>
        <v>0</v>
      </c>
    </row>
    <row r="16" spans="2:7" ht="16">
      <c r="B16" s="8"/>
      <c r="C16" s="8"/>
      <c r="D16" s="8"/>
      <c r="E16" s="8"/>
      <c r="F16" s="8"/>
      <c r="G16" s="16">
        <f t="shared" si="0"/>
        <v>0</v>
      </c>
    </row>
    <row r="17" spans="2:7" ht="16">
      <c r="B17" s="8"/>
      <c r="C17" s="8"/>
      <c r="D17" s="8"/>
      <c r="E17" s="8"/>
      <c r="F17" s="8"/>
      <c r="G17" s="16">
        <f t="shared" si="0"/>
        <v>0</v>
      </c>
    </row>
    <row r="18" spans="2:7" ht="16">
      <c r="B18" s="8"/>
      <c r="C18" s="8"/>
      <c r="D18" s="8"/>
      <c r="E18" s="8"/>
      <c r="F18" s="8"/>
      <c r="G18" s="16">
        <f t="shared" si="0"/>
        <v>0</v>
      </c>
    </row>
    <row r="19" spans="2:7" ht="16">
      <c r="B19" s="8"/>
      <c r="C19" s="8"/>
      <c r="D19" s="8"/>
      <c r="E19" s="8"/>
      <c r="F19" s="8"/>
      <c r="G19" s="16">
        <f t="shared" si="0"/>
        <v>0</v>
      </c>
    </row>
    <row r="20" spans="2:7" ht="16">
      <c r="B20" s="8"/>
      <c r="C20" s="8"/>
      <c r="D20" s="8"/>
      <c r="E20" s="8"/>
      <c r="F20" s="8"/>
      <c r="G20" s="16">
        <f t="shared" si="0"/>
        <v>0</v>
      </c>
    </row>
    <row r="21" spans="2:7" ht="16">
      <c r="B21" s="8"/>
      <c r="C21" s="8"/>
      <c r="D21" s="8"/>
      <c r="E21" s="8"/>
      <c r="F21" s="8"/>
      <c r="G21" s="16">
        <f t="shared" si="0"/>
        <v>0</v>
      </c>
    </row>
    <row r="22" spans="2:7" ht="16">
      <c r="B22" s="9"/>
      <c r="C22" s="9"/>
      <c r="D22" s="9"/>
      <c r="E22" s="9"/>
      <c r="F22" s="9"/>
      <c r="G22" s="16">
        <f t="shared" si="0"/>
        <v>0</v>
      </c>
    </row>
    <row r="23" spans="2:7" ht="16">
      <c r="B23" s="39" t="s">
        <v>9</v>
      </c>
      <c r="C23" s="40"/>
      <c r="D23" s="40"/>
      <c r="E23" s="40"/>
      <c r="F23" s="41"/>
      <c r="G23" s="10">
        <f>SUM(G9:G22)</f>
        <v>210</v>
      </c>
    </row>
    <row r="24" spans="2:7" ht="16">
      <c r="B24" s="42" t="s">
        <v>10</v>
      </c>
      <c r="C24" s="43"/>
      <c r="D24" s="43"/>
      <c r="E24" s="43"/>
      <c r="F24" s="44"/>
      <c r="G24" s="11">
        <f>G23/C4</f>
        <v>15</v>
      </c>
    </row>
    <row r="25" spans="2:7" ht="16">
      <c r="B25" s="39" t="s">
        <v>12</v>
      </c>
      <c r="C25" s="40"/>
      <c r="D25" s="40"/>
      <c r="E25" s="40"/>
      <c r="F25" s="41"/>
      <c r="G25" s="12">
        <v>40</v>
      </c>
    </row>
    <row r="26" spans="2:7" ht="16">
      <c r="B26" s="42" t="s">
        <v>11</v>
      </c>
      <c r="C26" s="43"/>
      <c r="D26" s="43"/>
      <c r="E26" s="43"/>
      <c r="F26" s="44"/>
      <c r="G26" s="13">
        <f>G25*C4-G23</f>
        <v>350</v>
      </c>
    </row>
    <row r="27" spans="2:7" ht="16">
      <c r="B27" s="39" t="s">
        <v>13</v>
      </c>
      <c r="C27" s="40"/>
      <c r="D27" s="40"/>
      <c r="E27" s="40"/>
      <c r="F27" s="41"/>
      <c r="G27" s="14">
        <f>IFERROR(G26/G23,"")</f>
        <v>1.6666666666666667</v>
      </c>
    </row>
    <row r="28" spans="2:7" ht="16">
      <c r="B28" s="39" t="s">
        <v>14</v>
      </c>
      <c r="C28" s="40"/>
      <c r="D28" s="40"/>
      <c r="E28" s="40"/>
      <c r="F28" s="41"/>
      <c r="G28" s="15">
        <f>IFERROR(G25/G24,"")</f>
        <v>2.6666666666666665</v>
      </c>
    </row>
    <row r="29" spans="2:7" ht="16">
      <c r="B29" s="36" t="s">
        <v>15</v>
      </c>
      <c r="C29" s="37"/>
      <c r="D29" s="37"/>
      <c r="E29" s="37"/>
      <c r="F29" s="38"/>
      <c r="G29" s="21">
        <f>(G26/C4)/G25</f>
        <v>0.625</v>
      </c>
    </row>
  </sheetData>
  <mergeCells count="7">
    <mergeCell ref="B29:F29"/>
    <mergeCell ref="B23:F23"/>
    <mergeCell ref="B24:F24"/>
    <mergeCell ref="B25:F25"/>
    <mergeCell ref="B26:F26"/>
    <mergeCell ref="B27:F27"/>
    <mergeCell ref="B28:F28"/>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A19BCA5-241C-4302-A4CF-1C7C35CF395D}">
          <x14:formula1>
            <xm:f>'Liste produits finis'!$C$8:$C$207</xm:f>
          </x14:formula1>
          <xm:sqref>C2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C20E4-D40E-4930-ABDE-4DF0A7AFBC68}">
  <dimension ref="B2:E300"/>
  <sheetViews>
    <sheetView showGridLines="0" workbookViewId="0">
      <selection activeCell="J6" sqref="J6"/>
    </sheetView>
  </sheetViews>
  <sheetFormatPr baseColWidth="10" defaultRowHeight="15"/>
  <cols>
    <col min="1" max="1" width="4.1640625" customWidth="1"/>
    <col min="2" max="2" width="33.5" bestFit="1" customWidth="1"/>
    <col min="3" max="3" width="34" customWidth="1"/>
    <col min="4" max="4" width="21.5" customWidth="1"/>
    <col min="5" max="5" width="17.5" customWidth="1"/>
  </cols>
  <sheetData>
    <row r="2" spans="2:5" ht="22">
      <c r="B2" s="22" t="s">
        <v>224</v>
      </c>
      <c r="D2" s="20"/>
    </row>
    <row r="5" spans="2:5" ht="32">
      <c r="B5" s="25" t="s">
        <v>225</v>
      </c>
      <c r="C5" s="26" t="s">
        <v>226</v>
      </c>
      <c r="D5" s="27" t="s">
        <v>227</v>
      </c>
      <c r="E5" s="24" t="s">
        <v>228</v>
      </c>
    </row>
    <row r="6" spans="2:5">
      <c r="B6" s="28">
        <v>45931</v>
      </c>
      <c r="C6" s="3" t="s">
        <v>230</v>
      </c>
      <c r="D6" s="29">
        <v>4</v>
      </c>
      <c r="E6" s="29">
        <v>4</v>
      </c>
    </row>
    <row r="7" spans="2:5">
      <c r="B7" s="28">
        <v>45932</v>
      </c>
      <c r="C7" s="3" t="s">
        <v>240</v>
      </c>
      <c r="D7" s="29">
        <v>2</v>
      </c>
      <c r="E7" s="29">
        <v>2</v>
      </c>
    </row>
    <row r="8" spans="2:5">
      <c r="B8" s="28">
        <v>45933</v>
      </c>
      <c r="C8" s="3" t="s">
        <v>240</v>
      </c>
      <c r="D8" s="29">
        <v>3</v>
      </c>
      <c r="E8" s="29">
        <v>3</v>
      </c>
    </row>
    <row r="9" spans="2:5">
      <c r="B9" s="28">
        <v>45934</v>
      </c>
      <c r="C9" s="3" t="s">
        <v>232</v>
      </c>
      <c r="D9" s="29">
        <v>50</v>
      </c>
      <c r="E9" s="29">
        <v>50</v>
      </c>
    </row>
    <row r="10" spans="2:5">
      <c r="B10" s="28">
        <v>45935</v>
      </c>
      <c r="C10" s="3" t="s">
        <v>230</v>
      </c>
      <c r="D10" s="29">
        <v>20</v>
      </c>
      <c r="E10" s="29">
        <v>15</v>
      </c>
    </row>
    <row r="11" spans="2:5">
      <c r="B11" s="28">
        <v>45936</v>
      </c>
      <c r="C11" s="3" t="s">
        <v>230</v>
      </c>
      <c r="D11" s="29">
        <v>20</v>
      </c>
      <c r="E11" s="29">
        <v>15</v>
      </c>
    </row>
    <row r="12" spans="2:5">
      <c r="B12" s="28"/>
      <c r="C12" s="3"/>
      <c r="D12" s="29"/>
      <c r="E12" s="29"/>
    </row>
    <row r="13" spans="2:5">
      <c r="B13" s="28"/>
      <c r="C13" s="3"/>
      <c r="D13" s="29"/>
      <c r="E13" s="29"/>
    </row>
    <row r="14" spans="2:5">
      <c r="B14" s="28"/>
      <c r="C14" s="3"/>
      <c r="D14" s="29"/>
      <c r="E14" s="29"/>
    </row>
    <row r="15" spans="2:5">
      <c r="B15" s="28"/>
      <c r="C15" s="3"/>
      <c r="D15" s="29"/>
      <c r="E15" s="29"/>
    </row>
    <row r="16" spans="2:5">
      <c r="B16" s="28"/>
      <c r="C16" s="3"/>
      <c r="D16" s="29"/>
      <c r="E16" s="29"/>
    </row>
    <row r="17" spans="2:5">
      <c r="B17" s="28"/>
      <c r="C17" s="3"/>
      <c r="D17" s="29"/>
      <c r="E17" s="29"/>
    </row>
    <row r="18" spans="2:5">
      <c r="B18" s="28"/>
      <c r="C18" s="3"/>
      <c r="D18" s="29"/>
      <c r="E18" s="29"/>
    </row>
    <row r="19" spans="2:5">
      <c r="B19" s="28"/>
      <c r="C19" s="3"/>
      <c r="D19" s="29"/>
      <c r="E19" s="29"/>
    </row>
    <row r="20" spans="2:5">
      <c r="B20" s="28"/>
      <c r="C20" s="3"/>
      <c r="D20" s="29"/>
      <c r="E20" s="29"/>
    </row>
    <row r="21" spans="2:5">
      <c r="B21" s="28"/>
      <c r="C21" s="3"/>
      <c r="D21" s="29"/>
      <c r="E21" s="29"/>
    </row>
    <row r="22" spans="2:5">
      <c r="B22" s="28"/>
      <c r="C22" s="3"/>
      <c r="D22" s="29"/>
      <c r="E22" s="29"/>
    </row>
    <row r="23" spans="2:5">
      <c r="B23" s="28"/>
      <c r="C23" s="3"/>
      <c r="D23" s="29"/>
      <c r="E23" s="29"/>
    </row>
    <row r="24" spans="2:5">
      <c r="B24" s="28"/>
      <c r="C24" s="3"/>
      <c r="D24" s="29"/>
      <c r="E24" s="29"/>
    </row>
    <row r="25" spans="2:5">
      <c r="B25" s="28"/>
      <c r="C25" s="3"/>
      <c r="D25" s="29"/>
      <c r="E25" s="29"/>
    </row>
    <row r="26" spans="2:5">
      <c r="B26" s="28"/>
      <c r="C26" s="3"/>
      <c r="D26" s="29"/>
      <c r="E26" s="29"/>
    </row>
    <row r="27" spans="2:5">
      <c r="B27" s="28"/>
      <c r="C27" s="3"/>
      <c r="D27" s="29"/>
      <c r="E27" s="29"/>
    </row>
    <row r="28" spans="2:5">
      <c r="B28" s="28"/>
      <c r="C28" s="3"/>
      <c r="D28" s="29"/>
      <c r="E28" s="29"/>
    </row>
    <row r="29" spans="2:5">
      <c r="B29" s="28"/>
      <c r="C29" s="3"/>
      <c r="D29" s="29"/>
      <c r="E29" s="29"/>
    </row>
    <row r="30" spans="2:5">
      <c r="B30" s="28"/>
      <c r="C30" s="3"/>
      <c r="D30" s="29"/>
      <c r="E30" s="29"/>
    </row>
    <row r="31" spans="2:5">
      <c r="B31" s="28"/>
      <c r="C31" s="3"/>
      <c r="D31" s="29"/>
      <c r="E31" s="29"/>
    </row>
    <row r="32" spans="2:5">
      <c r="B32" s="28"/>
      <c r="C32" s="3"/>
      <c r="D32" s="29"/>
      <c r="E32" s="29"/>
    </row>
    <row r="33" spans="2:5">
      <c r="B33" s="28"/>
      <c r="C33" s="3"/>
      <c r="D33" s="29"/>
      <c r="E33" s="29"/>
    </row>
    <row r="34" spans="2:5">
      <c r="B34" s="28"/>
      <c r="C34" s="3"/>
      <c r="D34" s="29"/>
      <c r="E34" s="29"/>
    </row>
    <row r="35" spans="2:5">
      <c r="B35" s="28"/>
      <c r="C35" s="3"/>
      <c r="D35" s="29"/>
      <c r="E35" s="29"/>
    </row>
    <row r="36" spans="2:5">
      <c r="B36" s="28"/>
      <c r="C36" s="3"/>
      <c r="D36" s="29"/>
      <c r="E36" s="29"/>
    </row>
    <row r="37" spans="2:5">
      <c r="B37" s="28"/>
      <c r="C37" s="3"/>
      <c r="D37" s="29"/>
      <c r="E37" s="29"/>
    </row>
    <row r="38" spans="2:5">
      <c r="B38" s="28"/>
      <c r="C38" s="3"/>
      <c r="D38" s="29"/>
      <c r="E38" s="29"/>
    </row>
    <row r="39" spans="2:5">
      <c r="B39" s="28"/>
      <c r="C39" s="3"/>
      <c r="D39" s="29"/>
      <c r="E39" s="29"/>
    </row>
    <row r="40" spans="2:5">
      <c r="B40" s="28"/>
      <c r="C40" s="3"/>
      <c r="D40" s="29"/>
      <c r="E40" s="29"/>
    </row>
    <row r="41" spans="2:5">
      <c r="B41" s="28"/>
      <c r="C41" s="3"/>
      <c r="D41" s="29"/>
      <c r="E41" s="29"/>
    </row>
    <row r="42" spans="2:5">
      <c r="B42" s="28"/>
      <c r="C42" s="3"/>
      <c r="D42" s="29"/>
      <c r="E42" s="29"/>
    </row>
    <row r="43" spans="2:5">
      <c r="B43" s="28"/>
      <c r="C43" s="3"/>
      <c r="D43" s="29"/>
      <c r="E43" s="29"/>
    </row>
    <row r="44" spans="2:5">
      <c r="B44" s="28"/>
      <c r="C44" s="3"/>
      <c r="D44" s="29"/>
      <c r="E44" s="29"/>
    </row>
    <row r="45" spans="2:5">
      <c r="B45" s="28"/>
      <c r="C45" s="3"/>
      <c r="D45" s="29"/>
      <c r="E45" s="29"/>
    </row>
    <row r="46" spans="2:5">
      <c r="B46" s="28"/>
      <c r="C46" s="3"/>
      <c r="D46" s="29"/>
      <c r="E46" s="29"/>
    </row>
    <row r="47" spans="2:5">
      <c r="B47" s="28"/>
      <c r="C47" s="3"/>
      <c r="D47" s="29"/>
      <c r="E47" s="29"/>
    </row>
    <row r="48" spans="2:5">
      <c r="B48" s="28"/>
      <c r="C48" s="3"/>
      <c r="D48" s="29"/>
      <c r="E48" s="29"/>
    </row>
    <row r="49" spans="2:5">
      <c r="B49" s="28"/>
      <c r="C49" s="3"/>
      <c r="D49" s="29"/>
      <c r="E49" s="29"/>
    </row>
    <row r="50" spans="2:5">
      <c r="B50" s="28"/>
      <c r="C50" s="3"/>
      <c r="D50" s="29"/>
      <c r="E50" s="29"/>
    </row>
    <row r="51" spans="2:5">
      <c r="B51" s="28"/>
      <c r="C51" s="3"/>
      <c r="D51" s="29"/>
      <c r="E51" s="29"/>
    </row>
    <row r="52" spans="2:5">
      <c r="B52" s="28"/>
      <c r="C52" s="3"/>
      <c r="D52" s="29"/>
      <c r="E52" s="29"/>
    </row>
    <row r="53" spans="2:5">
      <c r="B53" s="28"/>
      <c r="C53" s="3"/>
      <c r="D53" s="29"/>
      <c r="E53" s="29"/>
    </row>
    <row r="54" spans="2:5">
      <c r="B54" s="28"/>
      <c r="C54" s="3"/>
      <c r="D54" s="29"/>
      <c r="E54" s="29"/>
    </row>
    <row r="55" spans="2:5">
      <c r="B55" s="28"/>
      <c r="C55" s="3"/>
      <c r="D55" s="29"/>
      <c r="E55" s="29"/>
    </row>
    <row r="56" spans="2:5">
      <c r="B56" s="28"/>
      <c r="C56" s="3"/>
      <c r="D56" s="29"/>
      <c r="E56" s="29"/>
    </row>
    <row r="57" spans="2:5">
      <c r="B57" s="28"/>
      <c r="C57" s="3"/>
      <c r="D57" s="29"/>
      <c r="E57" s="29"/>
    </row>
    <row r="58" spans="2:5">
      <c r="B58" s="28"/>
      <c r="C58" s="3"/>
      <c r="D58" s="29"/>
      <c r="E58" s="29"/>
    </row>
    <row r="59" spans="2:5">
      <c r="B59" s="28"/>
      <c r="C59" s="3"/>
      <c r="D59" s="29"/>
      <c r="E59" s="29"/>
    </row>
    <row r="60" spans="2:5">
      <c r="B60" s="28"/>
      <c r="C60" s="3"/>
      <c r="D60" s="29"/>
      <c r="E60" s="29"/>
    </row>
    <row r="61" spans="2:5">
      <c r="B61" s="28"/>
      <c r="C61" s="3"/>
      <c r="D61" s="29"/>
      <c r="E61" s="29"/>
    </row>
    <row r="62" spans="2:5">
      <c r="B62" s="28"/>
      <c r="C62" s="3"/>
      <c r="D62" s="29"/>
      <c r="E62" s="29"/>
    </row>
    <row r="63" spans="2:5">
      <c r="B63" s="28"/>
      <c r="C63" s="3"/>
      <c r="D63" s="29"/>
      <c r="E63" s="29"/>
    </row>
    <row r="64" spans="2:5">
      <c r="B64" s="28"/>
      <c r="C64" s="3"/>
      <c r="D64" s="29"/>
      <c r="E64" s="29"/>
    </row>
    <row r="65" spans="2:5">
      <c r="B65" s="28"/>
      <c r="C65" s="3"/>
      <c r="D65" s="29"/>
      <c r="E65" s="29"/>
    </row>
    <row r="66" spans="2:5">
      <c r="B66" s="28"/>
      <c r="C66" s="3"/>
      <c r="D66" s="29"/>
      <c r="E66" s="29"/>
    </row>
    <row r="67" spans="2:5">
      <c r="B67" s="28"/>
      <c r="C67" s="3"/>
      <c r="D67" s="29"/>
      <c r="E67" s="29"/>
    </row>
    <row r="68" spans="2:5">
      <c r="B68" s="28"/>
      <c r="C68" s="3"/>
      <c r="D68" s="29"/>
      <c r="E68" s="29"/>
    </row>
    <row r="69" spans="2:5">
      <c r="B69" s="28"/>
      <c r="C69" s="3"/>
      <c r="D69" s="29"/>
      <c r="E69" s="29"/>
    </row>
    <row r="70" spans="2:5">
      <c r="B70" s="28"/>
      <c r="C70" s="3"/>
      <c r="D70" s="29"/>
      <c r="E70" s="29"/>
    </row>
    <row r="71" spans="2:5">
      <c r="B71" s="28"/>
      <c r="C71" s="3"/>
      <c r="D71" s="29"/>
      <c r="E71" s="29"/>
    </row>
    <row r="72" spans="2:5">
      <c r="B72" s="28"/>
      <c r="C72" s="3"/>
      <c r="D72" s="29"/>
      <c r="E72" s="29"/>
    </row>
    <row r="73" spans="2:5">
      <c r="B73" s="28"/>
      <c r="C73" s="3"/>
      <c r="D73" s="29"/>
      <c r="E73" s="29"/>
    </row>
    <row r="74" spans="2:5">
      <c r="B74" s="28"/>
      <c r="C74" s="3"/>
      <c r="D74" s="29"/>
      <c r="E74" s="29"/>
    </row>
    <row r="75" spans="2:5">
      <c r="B75" s="28"/>
      <c r="C75" s="3"/>
      <c r="D75" s="29"/>
      <c r="E75" s="29"/>
    </row>
    <row r="76" spans="2:5">
      <c r="B76" s="28"/>
      <c r="C76" s="3"/>
      <c r="D76" s="29"/>
      <c r="E76" s="29"/>
    </row>
    <row r="77" spans="2:5">
      <c r="B77" s="28"/>
      <c r="C77" s="3"/>
      <c r="D77" s="29"/>
      <c r="E77" s="29"/>
    </row>
    <row r="78" spans="2:5">
      <c r="B78" s="28"/>
      <c r="C78" s="3"/>
      <c r="D78" s="29"/>
      <c r="E78" s="29"/>
    </row>
    <row r="79" spans="2:5">
      <c r="B79" s="28"/>
      <c r="C79" s="3"/>
      <c r="D79" s="29"/>
      <c r="E79" s="29"/>
    </row>
    <row r="80" spans="2:5">
      <c r="B80" s="28"/>
      <c r="C80" s="3"/>
      <c r="D80" s="29"/>
      <c r="E80" s="29"/>
    </row>
    <row r="81" spans="2:5">
      <c r="B81" s="28"/>
      <c r="C81" s="3"/>
      <c r="D81" s="29"/>
      <c r="E81" s="29"/>
    </row>
    <row r="82" spans="2:5">
      <c r="B82" s="28"/>
      <c r="C82" s="3"/>
      <c r="D82" s="29"/>
      <c r="E82" s="29"/>
    </row>
    <row r="83" spans="2:5">
      <c r="B83" s="28"/>
      <c r="C83" s="3"/>
      <c r="D83" s="29"/>
      <c r="E83" s="29"/>
    </row>
    <row r="84" spans="2:5">
      <c r="B84" s="28"/>
      <c r="C84" s="3"/>
      <c r="D84" s="29"/>
      <c r="E84" s="29"/>
    </row>
    <row r="85" spans="2:5">
      <c r="B85" s="28"/>
      <c r="C85" s="3"/>
      <c r="D85" s="29"/>
      <c r="E85" s="29"/>
    </row>
    <row r="86" spans="2:5">
      <c r="B86" s="28"/>
      <c r="C86" s="3"/>
      <c r="D86" s="29"/>
      <c r="E86" s="29"/>
    </row>
    <row r="87" spans="2:5">
      <c r="B87" s="28"/>
      <c r="C87" s="3"/>
      <c r="D87" s="29"/>
      <c r="E87" s="29"/>
    </row>
    <row r="88" spans="2:5">
      <c r="B88" s="28"/>
      <c r="C88" s="3"/>
      <c r="D88" s="29"/>
      <c r="E88" s="29"/>
    </row>
    <row r="89" spans="2:5">
      <c r="B89" s="28"/>
      <c r="C89" s="3"/>
      <c r="D89" s="29"/>
      <c r="E89" s="29"/>
    </row>
    <row r="90" spans="2:5">
      <c r="B90" s="28"/>
      <c r="C90" s="3"/>
      <c r="D90" s="29"/>
      <c r="E90" s="29"/>
    </row>
    <row r="91" spans="2:5">
      <c r="B91" s="28"/>
      <c r="C91" s="3"/>
      <c r="D91" s="29"/>
      <c r="E91" s="29"/>
    </row>
    <row r="92" spans="2:5">
      <c r="B92" s="28"/>
      <c r="C92" s="3"/>
      <c r="D92" s="29"/>
      <c r="E92" s="29"/>
    </row>
    <row r="93" spans="2:5">
      <c r="B93" s="28"/>
      <c r="C93" s="3"/>
      <c r="D93" s="29"/>
      <c r="E93" s="29"/>
    </row>
    <row r="94" spans="2:5">
      <c r="B94" s="28"/>
      <c r="C94" s="3"/>
      <c r="D94" s="29"/>
      <c r="E94" s="29"/>
    </row>
    <row r="95" spans="2:5">
      <c r="B95" s="28"/>
      <c r="C95" s="3"/>
      <c r="D95" s="29"/>
      <c r="E95" s="29"/>
    </row>
    <row r="96" spans="2:5">
      <c r="B96" s="28"/>
      <c r="C96" s="3"/>
      <c r="D96" s="29"/>
      <c r="E96" s="29"/>
    </row>
    <row r="97" spans="2:5">
      <c r="B97" s="28"/>
      <c r="C97" s="3"/>
      <c r="D97" s="29"/>
      <c r="E97" s="29"/>
    </row>
    <row r="98" spans="2:5">
      <c r="B98" s="28"/>
      <c r="C98" s="3"/>
      <c r="D98" s="29"/>
      <c r="E98" s="29"/>
    </row>
    <row r="99" spans="2:5">
      <c r="B99" s="28"/>
      <c r="C99" s="3"/>
      <c r="D99" s="29"/>
      <c r="E99" s="29"/>
    </row>
    <row r="100" spans="2:5">
      <c r="B100" s="28"/>
      <c r="C100" s="3"/>
      <c r="D100" s="29"/>
      <c r="E100" s="29"/>
    </row>
    <row r="101" spans="2:5">
      <c r="B101" s="28"/>
      <c r="C101" s="3"/>
      <c r="D101" s="29"/>
      <c r="E101" s="29"/>
    </row>
    <row r="102" spans="2:5">
      <c r="B102" s="28"/>
      <c r="C102" s="3"/>
      <c r="D102" s="29"/>
      <c r="E102" s="29"/>
    </row>
    <row r="103" spans="2:5">
      <c r="B103" s="28"/>
      <c r="C103" s="3"/>
      <c r="D103" s="29"/>
      <c r="E103" s="29"/>
    </row>
    <row r="104" spans="2:5">
      <c r="B104" s="28"/>
      <c r="C104" s="3"/>
      <c r="D104" s="29"/>
      <c r="E104" s="29"/>
    </row>
    <row r="105" spans="2:5">
      <c r="B105" s="28"/>
      <c r="C105" s="3"/>
      <c r="D105" s="29"/>
      <c r="E105" s="29"/>
    </row>
    <row r="106" spans="2:5">
      <c r="B106" s="28"/>
      <c r="C106" s="3"/>
      <c r="D106" s="29"/>
      <c r="E106" s="29"/>
    </row>
    <row r="107" spans="2:5">
      <c r="B107" s="28"/>
      <c r="C107" s="3"/>
      <c r="D107" s="29"/>
      <c r="E107" s="29"/>
    </row>
    <row r="108" spans="2:5">
      <c r="B108" s="28"/>
      <c r="C108" s="3"/>
      <c r="D108" s="29"/>
      <c r="E108" s="29"/>
    </row>
    <row r="109" spans="2:5">
      <c r="B109" s="28"/>
      <c r="C109" s="3"/>
      <c r="D109" s="29"/>
      <c r="E109" s="29"/>
    </row>
    <row r="110" spans="2:5">
      <c r="B110" s="28"/>
      <c r="C110" s="3"/>
      <c r="D110" s="29"/>
      <c r="E110" s="29"/>
    </row>
    <row r="111" spans="2:5">
      <c r="B111" s="28"/>
      <c r="C111" s="3"/>
      <c r="D111" s="29"/>
      <c r="E111" s="29"/>
    </row>
    <row r="112" spans="2:5">
      <c r="B112" s="28"/>
      <c r="C112" s="3"/>
      <c r="D112" s="29"/>
      <c r="E112" s="29"/>
    </row>
    <row r="113" spans="2:5">
      <c r="B113" s="28"/>
      <c r="C113" s="3"/>
      <c r="D113" s="29"/>
      <c r="E113" s="29"/>
    </row>
    <row r="114" spans="2:5">
      <c r="B114" s="28"/>
      <c r="C114" s="3"/>
      <c r="D114" s="29"/>
      <c r="E114" s="29"/>
    </row>
    <row r="115" spans="2:5">
      <c r="B115" s="28"/>
      <c r="C115" s="3"/>
      <c r="D115" s="29"/>
      <c r="E115" s="29"/>
    </row>
    <row r="116" spans="2:5">
      <c r="B116" s="28"/>
      <c r="C116" s="3"/>
      <c r="D116" s="29"/>
      <c r="E116" s="29"/>
    </row>
    <row r="117" spans="2:5">
      <c r="B117" s="28"/>
      <c r="C117" s="3"/>
      <c r="D117" s="29"/>
      <c r="E117" s="29"/>
    </row>
    <row r="118" spans="2:5">
      <c r="B118" s="28"/>
      <c r="C118" s="3"/>
      <c r="D118" s="29"/>
      <c r="E118" s="29"/>
    </row>
    <row r="119" spans="2:5">
      <c r="B119" s="28"/>
      <c r="C119" s="3"/>
      <c r="D119" s="29"/>
      <c r="E119" s="29"/>
    </row>
    <row r="120" spans="2:5">
      <c r="B120" s="28"/>
      <c r="C120" s="3"/>
      <c r="D120" s="29"/>
      <c r="E120" s="29"/>
    </row>
    <row r="121" spans="2:5">
      <c r="B121" s="28"/>
      <c r="C121" s="3"/>
      <c r="D121" s="29"/>
      <c r="E121" s="29"/>
    </row>
    <row r="122" spans="2:5">
      <c r="B122" s="28"/>
      <c r="C122" s="3"/>
      <c r="D122" s="29"/>
      <c r="E122" s="29"/>
    </row>
    <row r="123" spans="2:5">
      <c r="B123" s="28"/>
      <c r="C123" s="3"/>
      <c r="D123" s="29"/>
      <c r="E123" s="29"/>
    </row>
    <row r="124" spans="2:5">
      <c r="B124" s="28"/>
      <c r="C124" s="3"/>
      <c r="D124" s="29"/>
      <c r="E124" s="29"/>
    </row>
    <row r="125" spans="2:5">
      <c r="B125" s="28"/>
      <c r="C125" s="3"/>
      <c r="D125" s="29"/>
      <c r="E125" s="29"/>
    </row>
    <row r="126" spans="2:5">
      <c r="B126" s="28"/>
      <c r="C126" s="3"/>
      <c r="D126" s="29"/>
      <c r="E126" s="29"/>
    </row>
    <row r="127" spans="2:5">
      <c r="B127" s="28"/>
      <c r="C127" s="3"/>
      <c r="D127" s="29"/>
      <c r="E127" s="29"/>
    </row>
    <row r="128" spans="2:5">
      <c r="B128" s="28"/>
      <c r="C128" s="3"/>
      <c r="D128" s="29"/>
      <c r="E128" s="29"/>
    </row>
    <row r="129" spans="2:5">
      <c r="B129" s="28"/>
      <c r="C129" s="3"/>
      <c r="D129" s="29"/>
      <c r="E129" s="29"/>
    </row>
    <row r="130" spans="2:5">
      <c r="B130" s="28"/>
      <c r="C130" s="3"/>
      <c r="D130" s="29"/>
      <c r="E130" s="29"/>
    </row>
    <row r="131" spans="2:5">
      <c r="B131" s="28"/>
      <c r="C131" s="3"/>
      <c r="D131" s="29"/>
      <c r="E131" s="29"/>
    </row>
    <row r="132" spans="2:5">
      <c r="B132" s="28"/>
      <c r="C132" s="3"/>
      <c r="D132" s="29"/>
      <c r="E132" s="29"/>
    </row>
    <row r="133" spans="2:5">
      <c r="B133" s="28"/>
      <c r="C133" s="3"/>
      <c r="D133" s="29"/>
      <c r="E133" s="29"/>
    </row>
    <row r="134" spans="2:5">
      <c r="B134" s="28"/>
      <c r="C134" s="3"/>
      <c r="D134" s="29"/>
      <c r="E134" s="29"/>
    </row>
    <row r="135" spans="2:5">
      <c r="B135" s="28"/>
      <c r="C135" s="3"/>
      <c r="D135" s="29"/>
      <c r="E135" s="29"/>
    </row>
    <row r="136" spans="2:5">
      <c r="B136" s="28"/>
      <c r="C136" s="3"/>
      <c r="D136" s="29"/>
      <c r="E136" s="29"/>
    </row>
    <row r="137" spans="2:5">
      <c r="B137" s="28"/>
      <c r="C137" s="3"/>
      <c r="D137" s="29"/>
      <c r="E137" s="29"/>
    </row>
    <row r="138" spans="2:5">
      <c r="B138" s="28"/>
      <c r="C138" s="3"/>
      <c r="D138" s="29"/>
      <c r="E138" s="29"/>
    </row>
    <row r="139" spans="2:5">
      <c r="B139" s="28"/>
      <c r="C139" s="3"/>
      <c r="D139" s="29"/>
      <c r="E139" s="29"/>
    </row>
    <row r="140" spans="2:5">
      <c r="B140" s="28"/>
      <c r="C140" s="3"/>
      <c r="D140" s="29"/>
      <c r="E140" s="29"/>
    </row>
    <row r="141" spans="2:5">
      <c r="B141" s="28"/>
      <c r="C141" s="3"/>
      <c r="D141" s="29"/>
      <c r="E141" s="29"/>
    </row>
    <row r="142" spans="2:5">
      <c r="B142" s="28"/>
      <c r="C142" s="3"/>
      <c r="D142" s="29"/>
      <c r="E142" s="29"/>
    </row>
    <row r="143" spans="2:5">
      <c r="B143" s="28"/>
      <c r="C143" s="3"/>
      <c r="D143" s="29"/>
      <c r="E143" s="29"/>
    </row>
    <row r="144" spans="2:5">
      <c r="B144" s="28"/>
      <c r="C144" s="3"/>
      <c r="D144" s="29"/>
      <c r="E144" s="29"/>
    </row>
    <row r="145" spans="2:5">
      <c r="B145" s="28"/>
      <c r="C145" s="3"/>
      <c r="D145" s="29"/>
      <c r="E145" s="29"/>
    </row>
    <row r="146" spans="2:5">
      <c r="B146" s="28"/>
      <c r="C146" s="3"/>
      <c r="D146" s="29"/>
      <c r="E146" s="29"/>
    </row>
    <row r="147" spans="2:5">
      <c r="B147" s="28"/>
      <c r="C147" s="3"/>
      <c r="D147" s="29"/>
      <c r="E147" s="29"/>
    </row>
    <row r="148" spans="2:5">
      <c r="B148" s="28"/>
      <c r="C148" s="3"/>
      <c r="D148" s="29"/>
      <c r="E148" s="29"/>
    </row>
    <row r="149" spans="2:5">
      <c r="B149" s="28"/>
      <c r="C149" s="3"/>
      <c r="D149" s="29"/>
      <c r="E149" s="29"/>
    </row>
    <row r="150" spans="2:5">
      <c r="B150" s="28"/>
      <c r="C150" s="3"/>
      <c r="D150" s="29"/>
      <c r="E150" s="29"/>
    </row>
    <row r="151" spans="2:5">
      <c r="B151" s="28"/>
      <c r="C151" s="3"/>
      <c r="D151" s="29"/>
      <c r="E151" s="29"/>
    </row>
    <row r="152" spans="2:5">
      <c r="B152" s="28"/>
      <c r="C152" s="3"/>
      <c r="D152" s="29"/>
      <c r="E152" s="29"/>
    </row>
    <row r="153" spans="2:5">
      <c r="B153" s="28"/>
      <c r="C153" s="3"/>
      <c r="D153" s="29"/>
      <c r="E153" s="29"/>
    </row>
    <row r="154" spans="2:5">
      <c r="B154" s="28"/>
      <c r="C154" s="3"/>
      <c r="D154" s="29"/>
      <c r="E154" s="29"/>
    </row>
    <row r="155" spans="2:5">
      <c r="B155" s="28"/>
      <c r="C155" s="3"/>
      <c r="D155" s="29"/>
      <c r="E155" s="29"/>
    </row>
    <row r="156" spans="2:5">
      <c r="B156" s="28"/>
      <c r="C156" s="3"/>
      <c r="D156" s="29"/>
      <c r="E156" s="29"/>
    </row>
    <row r="157" spans="2:5">
      <c r="B157" s="28"/>
      <c r="C157" s="3"/>
      <c r="D157" s="29"/>
      <c r="E157" s="29"/>
    </row>
    <row r="158" spans="2:5">
      <c r="B158" s="28"/>
      <c r="C158" s="3"/>
      <c r="D158" s="29"/>
      <c r="E158" s="29"/>
    </row>
    <row r="159" spans="2:5">
      <c r="B159" s="28"/>
      <c r="C159" s="3"/>
      <c r="D159" s="29"/>
      <c r="E159" s="29"/>
    </row>
    <row r="160" spans="2:5">
      <c r="B160" s="28"/>
      <c r="C160" s="3"/>
      <c r="D160" s="29"/>
      <c r="E160" s="29"/>
    </row>
    <row r="161" spans="2:5">
      <c r="B161" s="28"/>
      <c r="C161" s="3"/>
      <c r="D161" s="29"/>
      <c r="E161" s="29"/>
    </row>
    <row r="162" spans="2:5">
      <c r="B162" s="28"/>
      <c r="C162" s="3"/>
      <c r="D162" s="29"/>
      <c r="E162" s="29"/>
    </row>
    <row r="163" spans="2:5">
      <c r="B163" s="28"/>
      <c r="C163" s="3"/>
      <c r="D163" s="29"/>
      <c r="E163" s="29"/>
    </row>
    <row r="164" spans="2:5">
      <c r="B164" s="28"/>
      <c r="C164" s="3"/>
      <c r="D164" s="29"/>
      <c r="E164" s="29"/>
    </row>
    <row r="165" spans="2:5">
      <c r="B165" s="28"/>
      <c r="C165" s="3"/>
      <c r="D165" s="29"/>
      <c r="E165" s="29"/>
    </row>
    <row r="166" spans="2:5">
      <c r="B166" s="28"/>
      <c r="C166" s="3"/>
      <c r="D166" s="29"/>
      <c r="E166" s="29"/>
    </row>
    <row r="167" spans="2:5">
      <c r="B167" s="28"/>
      <c r="C167" s="3"/>
      <c r="D167" s="29"/>
      <c r="E167" s="29"/>
    </row>
    <row r="168" spans="2:5">
      <c r="B168" s="28"/>
      <c r="C168" s="3"/>
      <c r="D168" s="29"/>
      <c r="E168" s="29"/>
    </row>
    <row r="169" spans="2:5">
      <c r="B169" s="28"/>
      <c r="C169" s="3"/>
      <c r="D169" s="29"/>
      <c r="E169" s="29"/>
    </row>
    <row r="170" spans="2:5">
      <c r="B170" s="28"/>
      <c r="C170" s="3"/>
      <c r="D170" s="29"/>
      <c r="E170" s="29"/>
    </row>
    <row r="171" spans="2:5">
      <c r="B171" s="28"/>
      <c r="C171" s="3"/>
      <c r="D171" s="29"/>
      <c r="E171" s="29"/>
    </row>
    <row r="172" spans="2:5">
      <c r="B172" s="28"/>
      <c r="C172" s="3"/>
      <c r="D172" s="29"/>
      <c r="E172" s="29"/>
    </row>
    <row r="173" spans="2:5">
      <c r="B173" s="28"/>
      <c r="C173" s="3"/>
      <c r="D173" s="29"/>
      <c r="E173" s="29"/>
    </row>
    <row r="174" spans="2:5">
      <c r="B174" s="28"/>
      <c r="C174" s="3"/>
      <c r="D174" s="29"/>
      <c r="E174" s="29"/>
    </row>
    <row r="175" spans="2:5">
      <c r="B175" s="28"/>
      <c r="C175" s="3"/>
      <c r="D175" s="29"/>
      <c r="E175" s="29"/>
    </row>
    <row r="176" spans="2:5">
      <c r="B176" s="28"/>
      <c r="C176" s="3"/>
      <c r="D176" s="29"/>
      <c r="E176" s="29"/>
    </row>
    <row r="177" spans="2:5">
      <c r="B177" s="28"/>
      <c r="C177" s="3"/>
      <c r="D177" s="29"/>
      <c r="E177" s="29"/>
    </row>
    <row r="178" spans="2:5">
      <c r="B178" s="28"/>
      <c r="C178" s="3"/>
      <c r="D178" s="29"/>
      <c r="E178" s="29"/>
    </row>
    <row r="179" spans="2:5">
      <c r="B179" s="28"/>
      <c r="C179" s="3"/>
      <c r="D179" s="29"/>
      <c r="E179" s="29"/>
    </row>
    <row r="180" spans="2:5">
      <c r="B180" s="28"/>
      <c r="C180" s="3"/>
      <c r="D180" s="29"/>
      <c r="E180" s="29"/>
    </row>
    <row r="181" spans="2:5">
      <c r="B181" s="28"/>
      <c r="C181" s="3"/>
      <c r="D181" s="29"/>
      <c r="E181" s="29"/>
    </row>
    <row r="182" spans="2:5">
      <c r="B182" s="28"/>
      <c r="C182" s="3"/>
      <c r="D182" s="29"/>
      <c r="E182" s="29"/>
    </row>
    <row r="183" spans="2:5">
      <c r="B183" s="28"/>
      <c r="C183" s="3"/>
      <c r="D183" s="29"/>
      <c r="E183" s="29"/>
    </row>
    <row r="184" spans="2:5">
      <c r="B184" s="28"/>
      <c r="C184" s="3"/>
      <c r="D184" s="29"/>
      <c r="E184" s="29"/>
    </row>
    <row r="185" spans="2:5">
      <c r="B185" s="28"/>
      <c r="C185" s="3"/>
      <c r="D185" s="29"/>
      <c r="E185" s="29"/>
    </row>
    <row r="186" spans="2:5">
      <c r="B186" s="28"/>
      <c r="C186" s="3"/>
      <c r="D186" s="29"/>
      <c r="E186" s="29"/>
    </row>
    <row r="187" spans="2:5">
      <c r="B187" s="28"/>
      <c r="C187" s="3"/>
      <c r="D187" s="29"/>
      <c r="E187" s="29"/>
    </row>
    <row r="188" spans="2:5">
      <c r="B188" s="28"/>
      <c r="C188" s="3"/>
      <c r="D188" s="29"/>
      <c r="E188" s="29"/>
    </row>
    <row r="189" spans="2:5">
      <c r="B189" s="28"/>
      <c r="C189" s="3"/>
      <c r="D189" s="29"/>
      <c r="E189" s="29"/>
    </row>
    <row r="190" spans="2:5">
      <c r="B190" s="28"/>
      <c r="C190" s="3"/>
      <c r="D190" s="29"/>
      <c r="E190" s="29"/>
    </row>
    <row r="191" spans="2:5">
      <c r="B191" s="28"/>
      <c r="C191" s="3"/>
      <c r="D191" s="29"/>
      <c r="E191" s="29"/>
    </row>
    <row r="192" spans="2:5">
      <c r="B192" s="28"/>
      <c r="C192" s="3"/>
      <c r="D192" s="29"/>
      <c r="E192" s="29"/>
    </row>
    <row r="193" spans="2:5">
      <c r="B193" s="28"/>
      <c r="C193" s="3"/>
      <c r="D193" s="29"/>
      <c r="E193" s="29"/>
    </row>
    <row r="194" spans="2:5">
      <c r="B194" s="28"/>
      <c r="C194" s="3"/>
      <c r="D194" s="29"/>
      <c r="E194" s="29"/>
    </row>
    <row r="195" spans="2:5">
      <c r="B195" s="28"/>
      <c r="C195" s="3"/>
      <c r="D195" s="29"/>
      <c r="E195" s="29"/>
    </row>
    <row r="196" spans="2:5">
      <c r="B196" s="28"/>
      <c r="C196" s="3"/>
      <c r="D196" s="29"/>
      <c r="E196" s="29"/>
    </row>
    <row r="197" spans="2:5">
      <c r="B197" s="28"/>
      <c r="C197" s="3"/>
      <c r="D197" s="29"/>
      <c r="E197" s="29"/>
    </row>
    <row r="198" spans="2:5">
      <c r="B198" s="28"/>
      <c r="C198" s="3"/>
      <c r="D198" s="29"/>
      <c r="E198" s="29"/>
    </row>
    <row r="199" spans="2:5">
      <c r="B199" s="28"/>
      <c r="C199" s="3"/>
      <c r="D199" s="29"/>
      <c r="E199" s="29"/>
    </row>
    <row r="200" spans="2:5">
      <c r="B200" s="28"/>
      <c r="C200" s="3"/>
      <c r="D200" s="29"/>
      <c r="E200" s="29"/>
    </row>
    <row r="201" spans="2:5">
      <c r="B201" s="28"/>
      <c r="C201" s="3"/>
      <c r="D201" s="29"/>
      <c r="E201" s="29"/>
    </row>
    <row r="202" spans="2:5">
      <c r="B202" s="28"/>
      <c r="C202" s="3"/>
      <c r="D202" s="29"/>
      <c r="E202" s="29"/>
    </row>
    <row r="203" spans="2:5">
      <c r="B203" s="28"/>
      <c r="C203" s="3"/>
      <c r="D203" s="29"/>
      <c r="E203" s="29"/>
    </row>
    <row r="204" spans="2:5">
      <c r="B204" s="28"/>
      <c r="C204" s="3"/>
      <c r="D204" s="29"/>
      <c r="E204" s="29"/>
    </row>
    <row r="205" spans="2:5">
      <c r="B205" s="28"/>
      <c r="C205" s="3"/>
      <c r="D205" s="29"/>
      <c r="E205" s="29"/>
    </row>
    <row r="206" spans="2:5">
      <c r="B206" s="28"/>
      <c r="C206" s="3"/>
      <c r="D206" s="29"/>
      <c r="E206" s="29"/>
    </row>
    <row r="207" spans="2:5">
      <c r="B207" s="28"/>
      <c r="C207" s="3"/>
      <c r="D207" s="29"/>
      <c r="E207" s="29"/>
    </row>
    <row r="208" spans="2:5">
      <c r="B208" s="28"/>
      <c r="C208" s="3"/>
      <c r="D208" s="29"/>
      <c r="E208" s="29"/>
    </row>
    <row r="209" spans="2:5">
      <c r="B209" s="28"/>
      <c r="C209" s="3"/>
      <c r="D209" s="29"/>
      <c r="E209" s="29"/>
    </row>
    <row r="210" spans="2:5">
      <c r="B210" s="28"/>
      <c r="C210" s="3"/>
      <c r="D210" s="29"/>
      <c r="E210" s="29"/>
    </row>
    <row r="211" spans="2:5">
      <c r="B211" s="28"/>
      <c r="C211" s="3"/>
      <c r="D211" s="29"/>
      <c r="E211" s="29"/>
    </row>
    <row r="212" spans="2:5">
      <c r="B212" s="28"/>
      <c r="C212" s="3"/>
      <c r="D212" s="29"/>
      <c r="E212" s="29"/>
    </row>
    <row r="213" spans="2:5">
      <c r="B213" s="28"/>
      <c r="C213" s="3"/>
      <c r="D213" s="29"/>
      <c r="E213" s="29"/>
    </row>
    <row r="214" spans="2:5">
      <c r="B214" s="28"/>
      <c r="C214" s="3"/>
      <c r="D214" s="29"/>
      <c r="E214" s="29"/>
    </row>
    <row r="215" spans="2:5">
      <c r="B215" s="28"/>
      <c r="C215" s="3"/>
      <c r="D215" s="29"/>
      <c r="E215" s="29"/>
    </row>
    <row r="216" spans="2:5">
      <c r="B216" s="28"/>
      <c r="C216" s="3"/>
      <c r="D216" s="29"/>
      <c r="E216" s="29"/>
    </row>
    <row r="217" spans="2:5">
      <c r="B217" s="28"/>
      <c r="C217" s="3"/>
      <c r="D217" s="29"/>
      <c r="E217" s="29"/>
    </row>
    <row r="218" spans="2:5">
      <c r="B218" s="28"/>
      <c r="C218" s="3"/>
      <c r="D218" s="29"/>
      <c r="E218" s="29"/>
    </row>
    <row r="219" spans="2:5">
      <c r="B219" s="28"/>
      <c r="C219" s="3"/>
      <c r="D219" s="29"/>
      <c r="E219" s="29"/>
    </row>
    <row r="220" spans="2:5">
      <c r="B220" s="28"/>
      <c r="C220" s="3"/>
      <c r="D220" s="29"/>
      <c r="E220" s="29"/>
    </row>
    <row r="221" spans="2:5">
      <c r="B221" s="28"/>
      <c r="C221" s="3"/>
      <c r="D221" s="29"/>
      <c r="E221" s="29"/>
    </row>
    <row r="222" spans="2:5">
      <c r="B222" s="28"/>
      <c r="C222" s="3"/>
      <c r="D222" s="29"/>
      <c r="E222" s="29"/>
    </row>
    <row r="223" spans="2:5">
      <c r="B223" s="28"/>
      <c r="C223" s="3"/>
      <c r="D223" s="29"/>
      <c r="E223" s="29"/>
    </row>
    <row r="224" spans="2:5">
      <c r="B224" s="28"/>
      <c r="C224" s="3"/>
      <c r="D224" s="29"/>
      <c r="E224" s="29"/>
    </row>
    <row r="225" spans="2:5">
      <c r="B225" s="28"/>
      <c r="C225" s="3"/>
      <c r="D225" s="29"/>
      <c r="E225" s="29"/>
    </row>
    <row r="226" spans="2:5">
      <c r="B226" s="28"/>
      <c r="C226" s="3"/>
      <c r="D226" s="29"/>
      <c r="E226" s="29"/>
    </row>
    <row r="227" spans="2:5">
      <c r="B227" s="28"/>
      <c r="C227" s="3"/>
      <c r="D227" s="29"/>
      <c r="E227" s="29"/>
    </row>
    <row r="228" spans="2:5">
      <c r="B228" s="28"/>
      <c r="C228" s="3"/>
      <c r="D228" s="29"/>
      <c r="E228" s="29"/>
    </row>
    <row r="229" spans="2:5">
      <c r="B229" s="28"/>
      <c r="C229" s="3"/>
      <c r="D229" s="29"/>
      <c r="E229" s="29"/>
    </row>
    <row r="230" spans="2:5">
      <c r="B230" s="28"/>
      <c r="C230" s="3"/>
      <c r="D230" s="29"/>
      <c r="E230" s="29"/>
    </row>
    <row r="231" spans="2:5">
      <c r="B231" s="28"/>
      <c r="C231" s="3"/>
      <c r="D231" s="29"/>
      <c r="E231" s="29"/>
    </row>
    <row r="232" spans="2:5">
      <c r="B232" s="28"/>
      <c r="C232" s="3"/>
      <c r="D232" s="29"/>
      <c r="E232" s="29"/>
    </row>
    <row r="233" spans="2:5">
      <c r="B233" s="28"/>
      <c r="C233" s="3"/>
      <c r="D233" s="29"/>
      <c r="E233" s="29"/>
    </row>
    <row r="234" spans="2:5">
      <c r="B234" s="28"/>
      <c r="C234" s="3"/>
      <c r="D234" s="29"/>
      <c r="E234" s="29"/>
    </row>
    <row r="235" spans="2:5">
      <c r="B235" s="28"/>
      <c r="C235" s="3"/>
      <c r="D235" s="29"/>
      <c r="E235" s="29"/>
    </row>
    <row r="236" spans="2:5">
      <c r="B236" s="28"/>
      <c r="C236" s="3"/>
      <c r="D236" s="29"/>
      <c r="E236" s="29"/>
    </row>
    <row r="237" spans="2:5">
      <c r="B237" s="28"/>
      <c r="C237" s="3"/>
      <c r="D237" s="29"/>
      <c r="E237" s="29"/>
    </row>
    <row r="238" spans="2:5">
      <c r="B238" s="28"/>
      <c r="C238" s="3"/>
      <c r="D238" s="29"/>
      <c r="E238" s="29"/>
    </row>
    <row r="239" spans="2:5">
      <c r="B239" s="28"/>
      <c r="C239" s="3"/>
      <c r="D239" s="29"/>
      <c r="E239" s="29"/>
    </row>
    <row r="240" spans="2:5">
      <c r="B240" s="28"/>
      <c r="C240" s="3"/>
      <c r="D240" s="29"/>
      <c r="E240" s="29"/>
    </row>
    <row r="241" spans="2:5">
      <c r="B241" s="28"/>
      <c r="C241" s="3"/>
      <c r="D241" s="29"/>
      <c r="E241" s="29"/>
    </row>
    <row r="242" spans="2:5">
      <c r="B242" s="28"/>
      <c r="C242" s="3"/>
      <c r="D242" s="29"/>
      <c r="E242" s="29"/>
    </row>
    <row r="243" spans="2:5">
      <c r="B243" s="28"/>
      <c r="C243" s="3"/>
      <c r="D243" s="29"/>
      <c r="E243" s="29"/>
    </row>
    <row r="244" spans="2:5">
      <c r="B244" s="28"/>
      <c r="C244" s="3"/>
      <c r="D244" s="29"/>
      <c r="E244" s="29"/>
    </row>
    <row r="245" spans="2:5">
      <c r="B245" s="28"/>
      <c r="C245" s="3"/>
      <c r="D245" s="29"/>
      <c r="E245" s="29"/>
    </row>
    <row r="246" spans="2:5">
      <c r="B246" s="28"/>
      <c r="C246" s="3"/>
      <c r="D246" s="29"/>
      <c r="E246" s="29"/>
    </row>
    <row r="247" spans="2:5">
      <c r="B247" s="28"/>
      <c r="C247" s="3"/>
      <c r="D247" s="29"/>
      <c r="E247" s="29"/>
    </row>
    <row r="248" spans="2:5">
      <c r="B248" s="28"/>
      <c r="C248" s="3"/>
      <c r="D248" s="29"/>
      <c r="E248" s="29"/>
    </row>
    <row r="249" spans="2:5">
      <c r="B249" s="28"/>
      <c r="C249" s="3"/>
      <c r="D249" s="29"/>
      <c r="E249" s="29"/>
    </row>
    <row r="250" spans="2:5">
      <c r="B250" s="28"/>
      <c r="C250" s="3"/>
      <c r="D250" s="29"/>
      <c r="E250" s="29"/>
    </row>
    <row r="251" spans="2:5">
      <c r="B251" s="28"/>
      <c r="C251" s="3"/>
      <c r="D251" s="29"/>
      <c r="E251" s="29"/>
    </row>
    <row r="252" spans="2:5">
      <c r="B252" s="28"/>
      <c r="C252" s="3"/>
      <c r="D252" s="29"/>
      <c r="E252" s="29"/>
    </row>
    <row r="253" spans="2:5">
      <c r="B253" s="28"/>
      <c r="C253" s="3"/>
      <c r="D253" s="29"/>
      <c r="E253" s="29"/>
    </row>
    <row r="254" spans="2:5">
      <c r="B254" s="28"/>
      <c r="C254" s="3"/>
      <c r="D254" s="29"/>
      <c r="E254" s="29"/>
    </row>
    <row r="255" spans="2:5">
      <c r="B255" s="28"/>
      <c r="C255" s="3"/>
      <c r="D255" s="29"/>
      <c r="E255" s="29"/>
    </row>
    <row r="256" spans="2:5">
      <c r="B256" s="28"/>
      <c r="C256" s="3"/>
      <c r="D256" s="29"/>
      <c r="E256" s="29"/>
    </row>
    <row r="257" spans="2:5">
      <c r="B257" s="28"/>
      <c r="C257" s="3"/>
      <c r="D257" s="29"/>
      <c r="E257" s="29"/>
    </row>
    <row r="258" spans="2:5">
      <c r="B258" s="28"/>
      <c r="C258" s="3"/>
      <c r="D258" s="29"/>
      <c r="E258" s="29"/>
    </row>
    <row r="259" spans="2:5">
      <c r="B259" s="28"/>
      <c r="C259" s="3"/>
      <c r="D259" s="29"/>
      <c r="E259" s="29"/>
    </row>
    <row r="260" spans="2:5">
      <c r="B260" s="28"/>
      <c r="C260" s="3"/>
      <c r="D260" s="29"/>
      <c r="E260" s="29"/>
    </row>
    <row r="261" spans="2:5">
      <c r="B261" s="28"/>
      <c r="C261" s="3"/>
      <c r="D261" s="29"/>
      <c r="E261" s="29"/>
    </row>
    <row r="262" spans="2:5">
      <c r="B262" s="28"/>
      <c r="C262" s="3"/>
      <c r="D262" s="29"/>
      <c r="E262" s="29"/>
    </row>
    <row r="263" spans="2:5">
      <c r="B263" s="28"/>
      <c r="C263" s="3"/>
      <c r="D263" s="29"/>
      <c r="E263" s="29"/>
    </row>
    <row r="264" spans="2:5">
      <c r="B264" s="28"/>
      <c r="C264" s="3"/>
      <c r="D264" s="29"/>
      <c r="E264" s="29"/>
    </row>
    <row r="265" spans="2:5">
      <c r="B265" s="28"/>
      <c r="C265" s="3"/>
      <c r="D265" s="29"/>
      <c r="E265" s="29"/>
    </row>
    <row r="266" spans="2:5">
      <c r="B266" s="28"/>
      <c r="C266" s="3"/>
      <c r="D266" s="29"/>
      <c r="E266" s="29"/>
    </row>
    <row r="267" spans="2:5">
      <c r="B267" s="28"/>
      <c r="C267" s="3"/>
      <c r="D267" s="29"/>
      <c r="E267" s="29"/>
    </row>
    <row r="268" spans="2:5">
      <c r="B268" s="28"/>
      <c r="C268" s="3"/>
      <c r="D268" s="29"/>
      <c r="E268" s="29"/>
    </row>
    <row r="269" spans="2:5">
      <c r="B269" s="28"/>
      <c r="C269" s="3"/>
      <c r="D269" s="29"/>
      <c r="E269" s="29"/>
    </row>
    <row r="270" spans="2:5">
      <c r="B270" s="28"/>
      <c r="C270" s="3"/>
      <c r="D270" s="29"/>
      <c r="E270" s="29"/>
    </row>
    <row r="271" spans="2:5">
      <c r="B271" s="28"/>
      <c r="C271" s="3"/>
      <c r="D271" s="29"/>
      <c r="E271" s="29"/>
    </row>
    <row r="272" spans="2:5">
      <c r="B272" s="28"/>
      <c r="C272" s="3"/>
      <c r="D272" s="29"/>
      <c r="E272" s="29"/>
    </row>
    <row r="273" spans="2:5">
      <c r="B273" s="28"/>
      <c r="C273" s="3"/>
      <c r="D273" s="29"/>
      <c r="E273" s="29"/>
    </row>
    <row r="274" spans="2:5">
      <c r="B274" s="28"/>
      <c r="C274" s="3"/>
      <c r="D274" s="29"/>
      <c r="E274" s="29"/>
    </row>
    <row r="275" spans="2:5">
      <c r="B275" s="28"/>
      <c r="C275" s="3"/>
      <c r="D275" s="29"/>
      <c r="E275" s="29"/>
    </row>
    <row r="276" spans="2:5">
      <c r="B276" s="28"/>
      <c r="C276" s="3"/>
      <c r="D276" s="29"/>
      <c r="E276" s="29"/>
    </row>
    <row r="277" spans="2:5">
      <c r="B277" s="28"/>
      <c r="C277" s="3"/>
      <c r="D277" s="29"/>
      <c r="E277" s="29"/>
    </row>
    <row r="278" spans="2:5">
      <c r="B278" s="28"/>
      <c r="C278" s="3"/>
      <c r="D278" s="29"/>
      <c r="E278" s="29"/>
    </row>
    <row r="279" spans="2:5">
      <c r="B279" s="28"/>
      <c r="C279" s="3"/>
      <c r="D279" s="29"/>
      <c r="E279" s="29"/>
    </row>
    <row r="280" spans="2:5">
      <c r="B280" s="28"/>
      <c r="C280" s="3"/>
      <c r="D280" s="29"/>
      <c r="E280" s="29"/>
    </row>
    <row r="281" spans="2:5">
      <c r="B281" s="28"/>
      <c r="C281" s="3"/>
      <c r="D281" s="29"/>
      <c r="E281" s="29"/>
    </row>
    <row r="282" spans="2:5">
      <c r="B282" s="28"/>
      <c r="C282" s="3"/>
      <c r="D282" s="29"/>
      <c r="E282" s="29"/>
    </row>
    <row r="283" spans="2:5">
      <c r="B283" s="28"/>
      <c r="C283" s="3"/>
      <c r="D283" s="29"/>
      <c r="E283" s="29"/>
    </row>
    <row r="284" spans="2:5">
      <c r="B284" s="28"/>
      <c r="C284" s="3"/>
      <c r="D284" s="29"/>
      <c r="E284" s="29"/>
    </row>
    <row r="285" spans="2:5">
      <c r="B285" s="28"/>
      <c r="C285" s="3"/>
      <c r="D285" s="29"/>
      <c r="E285" s="29"/>
    </row>
    <row r="286" spans="2:5">
      <c r="B286" s="28"/>
      <c r="C286" s="3"/>
      <c r="D286" s="29"/>
      <c r="E286" s="29"/>
    </row>
    <row r="287" spans="2:5">
      <c r="B287" s="28"/>
      <c r="C287" s="3"/>
      <c r="D287" s="29"/>
      <c r="E287" s="29"/>
    </row>
    <row r="288" spans="2:5">
      <c r="B288" s="28"/>
      <c r="C288" s="3"/>
      <c r="D288" s="29"/>
      <c r="E288" s="29"/>
    </row>
    <row r="289" spans="2:5">
      <c r="B289" s="28"/>
      <c r="C289" s="3"/>
      <c r="D289" s="29"/>
      <c r="E289" s="29"/>
    </row>
    <row r="290" spans="2:5">
      <c r="B290" s="28"/>
      <c r="C290" s="3"/>
      <c r="D290" s="29"/>
      <c r="E290" s="29"/>
    </row>
    <row r="291" spans="2:5">
      <c r="B291" s="28"/>
      <c r="C291" s="3"/>
      <c r="D291" s="29"/>
      <c r="E291" s="29"/>
    </row>
    <row r="292" spans="2:5">
      <c r="B292" s="28"/>
      <c r="C292" s="3"/>
      <c r="D292" s="29"/>
      <c r="E292" s="29"/>
    </row>
    <row r="293" spans="2:5">
      <c r="B293" s="28"/>
      <c r="C293" s="3"/>
      <c r="D293" s="29"/>
      <c r="E293" s="29"/>
    </row>
    <row r="294" spans="2:5">
      <c r="B294" s="28"/>
      <c r="C294" s="3"/>
      <c r="D294" s="29"/>
      <c r="E294" s="29"/>
    </row>
    <row r="295" spans="2:5">
      <c r="B295" s="28"/>
      <c r="C295" s="3"/>
      <c r="D295" s="29"/>
      <c r="E295" s="29"/>
    </row>
    <row r="296" spans="2:5">
      <c r="B296" s="28"/>
      <c r="C296" s="3"/>
      <c r="D296" s="29"/>
      <c r="E296" s="29"/>
    </row>
    <row r="297" spans="2:5">
      <c r="B297" s="28"/>
      <c r="C297" s="3"/>
      <c r="D297" s="29"/>
      <c r="E297" s="29"/>
    </row>
    <row r="298" spans="2:5">
      <c r="B298" s="28"/>
      <c r="C298" s="3"/>
      <c r="D298" s="29"/>
      <c r="E298" s="29"/>
    </row>
    <row r="299" spans="2:5">
      <c r="B299" s="28"/>
      <c r="C299" s="3"/>
      <c r="D299" s="29"/>
      <c r="E299" s="29"/>
    </row>
    <row r="300" spans="2:5">
      <c r="B300" s="28"/>
      <c r="C300" s="3"/>
      <c r="D300" s="29"/>
      <c r="E300" s="29"/>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BDAAE7A-4207-4A32-BDAE-5048774D87F4}">
          <x14:formula1>
            <xm:f>'Liste produits finis'!$C$8:$C$207</xm:f>
          </x14:formula1>
          <xm:sqref>C6:C300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66EA0-3C69-4A4D-8450-73B51FD5F48E}">
  <dimension ref="B3:G200"/>
  <sheetViews>
    <sheetView showGridLines="0" zoomScale="165" workbookViewId="0">
      <selection activeCell="H77" sqref="H77"/>
    </sheetView>
  </sheetViews>
  <sheetFormatPr baseColWidth="10" defaultRowHeight="15"/>
  <cols>
    <col min="1" max="1" width="2.83203125" customWidth="1"/>
    <col min="2" max="2" width="33.83203125" bestFit="1" customWidth="1"/>
    <col min="3" max="3" width="22.6640625" bestFit="1" customWidth="1"/>
    <col min="4" max="4" width="13.5" customWidth="1"/>
    <col min="5" max="6" width="15.6640625" customWidth="1"/>
    <col min="7" max="7" width="24" bestFit="1" customWidth="1"/>
  </cols>
  <sheetData>
    <row r="3" spans="2:7" ht="22">
      <c r="B3" s="22" t="s">
        <v>233</v>
      </c>
      <c r="C3" s="35">
        <f ca="1">TODAY()</f>
        <v>45975</v>
      </c>
      <c r="D3" s="20" t="s">
        <v>241</v>
      </c>
    </row>
    <row r="6" spans="2:7">
      <c r="B6" s="31" t="s">
        <v>234</v>
      </c>
      <c r="C6" s="32" t="s">
        <v>235</v>
      </c>
      <c r="D6" s="32" t="s">
        <v>236</v>
      </c>
      <c r="E6" s="32" t="s">
        <v>237</v>
      </c>
      <c r="F6" s="32" t="s">
        <v>238</v>
      </c>
      <c r="G6" s="30" t="s">
        <v>239</v>
      </c>
    </row>
    <row r="7" spans="2:7">
      <c r="B7" s="3" t="s">
        <v>230</v>
      </c>
      <c r="C7" s="3">
        <v>50</v>
      </c>
      <c r="D7" s="33">
        <f>SUMIF('Journal stocks'!C6:C300,'Etat des stocks'!B7,'Journal stocks'!D6:D300)</f>
        <v>44</v>
      </c>
      <c r="E7" s="33">
        <f>SUMIF('Journal stocks'!C6:C300,'Etat des stocks'!B7,'Journal stocks'!E6:E300)</f>
        <v>34</v>
      </c>
      <c r="F7" s="33">
        <f>C7+D7-E7</f>
        <v>60</v>
      </c>
      <c r="G7" s="34" t="str">
        <f>IFERROR(IF(F7 &lt; VLOOKUP(B7, 'Liste produits finis'!$C$8:$E$207, 3, FALSE), "Alerte !", "Conforme ✔️"),"")</f>
        <v>Alerte !</v>
      </c>
    </row>
    <row r="8" spans="2:7">
      <c r="B8" s="3" t="s">
        <v>240</v>
      </c>
      <c r="C8" s="3">
        <v>200</v>
      </c>
      <c r="D8" s="33">
        <f>SUMIF('Journal stocks'!C7:C301,'Etat des stocks'!B8,'Journal stocks'!D7:D301)</f>
        <v>5</v>
      </c>
      <c r="E8" s="33">
        <f>SUMIF('Journal stocks'!C7:C301,'Etat des stocks'!B8,'Journal stocks'!E7:E301)</f>
        <v>5</v>
      </c>
      <c r="F8" s="33">
        <f t="shared" ref="F8:F71" si="0">C8+D8-E8</f>
        <v>200</v>
      </c>
      <c r="G8" s="34" t="str">
        <f>IFERROR(IF(F8 &lt; VLOOKUP(B8, 'Liste produits finis'!$C$8:$E$207, 3, FALSE), "Alerte !", "Conforme ✔️"),"")</f>
        <v>Conforme ✔️</v>
      </c>
    </row>
    <row r="9" spans="2:7">
      <c r="B9" s="3" t="s">
        <v>232</v>
      </c>
      <c r="C9" s="3">
        <v>250</v>
      </c>
      <c r="D9" s="33">
        <f>SUMIF('Journal stocks'!C8:C302,'Etat des stocks'!B9,'Journal stocks'!D8:D302)</f>
        <v>50</v>
      </c>
      <c r="E9" s="33">
        <f>SUMIF('Journal stocks'!C8:C302,'Etat des stocks'!B9,'Journal stocks'!E8:E302)</f>
        <v>50</v>
      </c>
      <c r="F9" s="33">
        <f t="shared" si="0"/>
        <v>250</v>
      </c>
      <c r="G9" s="34" t="str">
        <f>IFERROR(IF(F9 &lt; VLOOKUP(B9, 'Liste produits finis'!$C$8:$E$207, 3, FALSE), "Alerte !", "Conforme ✔️"),"")</f>
        <v>Conforme ✔️</v>
      </c>
    </row>
    <row r="10" spans="2:7">
      <c r="B10" s="3" t="s">
        <v>230</v>
      </c>
      <c r="C10" s="3">
        <v>30</v>
      </c>
      <c r="D10" s="33">
        <f>SUMIF('Journal stocks'!C9:C303,'Etat des stocks'!B10,'Journal stocks'!D9:D303)</f>
        <v>40</v>
      </c>
      <c r="E10" s="33">
        <f>SUMIF('Journal stocks'!C9:C303,'Etat des stocks'!B10,'Journal stocks'!E9:E303)</f>
        <v>30</v>
      </c>
      <c r="F10" s="33">
        <f t="shared" si="0"/>
        <v>40</v>
      </c>
      <c r="G10" s="34" t="str">
        <f>IFERROR(IF(F10 &lt; VLOOKUP(B10, 'Liste produits finis'!$C$8:$E$207, 3, FALSE), "Alerte !", "Conforme ✔️"),"")</f>
        <v>Alerte !</v>
      </c>
    </row>
    <row r="11" spans="2:7">
      <c r="B11" s="3"/>
      <c r="C11" s="3"/>
      <c r="D11" s="33">
        <f>SUMIF('Journal stocks'!C10:C304,'Etat des stocks'!B11,'Journal stocks'!D10:D304)</f>
        <v>0</v>
      </c>
      <c r="E11" s="33">
        <f>SUMIF('Journal stocks'!C10:C304,'Etat des stocks'!B11,'Journal stocks'!E10:E304)</f>
        <v>0</v>
      </c>
      <c r="F11" s="33">
        <f t="shared" si="0"/>
        <v>0</v>
      </c>
      <c r="G11" s="34" t="str">
        <f>IFERROR(IF(F11 &lt; VLOOKUP(B11, 'Liste produits finis'!$C$8:$E$207, 3, FALSE), "Alerte !", "Conforme ✔️"),"")</f>
        <v/>
      </c>
    </row>
    <row r="12" spans="2:7">
      <c r="B12" s="3"/>
      <c r="C12" s="3"/>
      <c r="D12" s="33">
        <f>SUMIF('Journal stocks'!C11:C305,'Etat des stocks'!B12,'Journal stocks'!D11:D305)</f>
        <v>0</v>
      </c>
      <c r="E12" s="33">
        <f>SUMIF('Journal stocks'!C11:C305,'Etat des stocks'!B12,'Journal stocks'!E11:E305)</f>
        <v>0</v>
      </c>
      <c r="F12" s="33">
        <f t="shared" si="0"/>
        <v>0</v>
      </c>
      <c r="G12" s="34" t="str">
        <f>IFERROR(IF(F12 &lt; VLOOKUP(B12, 'Liste produits finis'!$C$8:$E$207, 3, FALSE), "Alerte !", "Conforme ✔️"),"")</f>
        <v/>
      </c>
    </row>
    <row r="13" spans="2:7">
      <c r="B13" s="3"/>
      <c r="C13" s="3"/>
      <c r="D13" s="33">
        <f>SUMIF('Journal stocks'!C12:C306,'Etat des stocks'!B13,'Journal stocks'!D12:D306)</f>
        <v>0</v>
      </c>
      <c r="E13" s="33">
        <f>SUMIF('Journal stocks'!C12:C306,'Etat des stocks'!B13,'Journal stocks'!E12:E306)</f>
        <v>0</v>
      </c>
      <c r="F13" s="33">
        <f t="shared" si="0"/>
        <v>0</v>
      </c>
      <c r="G13" s="34" t="str">
        <f>IFERROR(IF(F13 &lt; VLOOKUP(B13, 'Liste produits finis'!$C$8:$E$207, 3, FALSE), "Alerte !", "Conforme ✔️"),"")</f>
        <v/>
      </c>
    </row>
    <row r="14" spans="2:7">
      <c r="B14" s="3"/>
      <c r="C14" s="3"/>
      <c r="D14" s="33">
        <f>SUMIF('Journal stocks'!C13:C307,'Etat des stocks'!B14,'Journal stocks'!D13:D307)</f>
        <v>0</v>
      </c>
      <c r="E14" s="33">
        <f>SUMIF('Journal stocks'!C13:C307,'Etat des stocks'!B14,'Journal stocks'!E13:E307)</f>
        <v>0</v>
      </c>
      <c r="F14" s="33"/>
      <c r="G14" s="34" t="str">
        <f>IFERROR(IF(F14 &lt; VLOOKUP(B14, 'Liste produits finis'!$C$8:$E$207, 3, FALSE), "Alerte !", "Conforme ✔️"),"")</f>
        <v/>
      </c>
    </row>
    <row r="15" spans="2:7">
      <c r="B15" s="3"/>
      <c r="C15" s="3"/>
      <c r="D15" s="33">
        <f>SUMIF('Journal stocks'!C14:C308,'Etat des stocks'!B15,'Journal stocks'!D14:D308)</f>
        <v>0</v>
      </c>
      <c r="E15" s="33">
        <f>SUMIF('Journal stocks'!C14:C308,'Etat des stocks'!B15,'Journal stocks'!E14:E308)</f>
        <v>0</v>
      </c>
      <c r="F15" s="33">
        <f t="shared" si="0"/>
        <v>0</v>
      </c>
      <c r="G15" s="34" t="str">
        <f>IFERROR(IF(F15 &lt; VLOOKUP(B15, 'Liste produits finis'!$C$8:$E$207, 3, FALSE), "Alerte !", "Conforme ✔️"),"")</f>
        <v/>
      </c>
    </row>
    <row r="16" spans="2:7">
      <c r="B16" s="3"/>
      <c r="C16" s="3"/>
      <c r="D16" s="33">
        <f>SUMIF('Journal stocks'!C15:C309,'Etat des stocks'!B16,'Journal stocks'!D15:D309)</f>
        <v>0</v>
      </c>
      <c r="E16" s="33">
        <f>SUMIF('Journal stocks'!C15:C309,'Etat des stocks'!B16,'Journal stocks'!E15:E309)</f>
        <v>0</v>
      </c>
      <c r="F16" s="33">
        <f t="shared" si="0"/>
        <v>0</v>
      </c>
      <c r="G16" s="34" t="str">
        <f>IFERROR(IF(F16 &lt; VLOOKUP(B16, 'Liste produits finis'!$C$8:$E$207, 3, FALSE), "Alerte !", "Conforme ✔️"),"")</f>
        <v/>
      </c>
    </row>
    <row r="17" spans="2:7">
      <c r="B17" s="3"/>
      <c r="C17" s="3"/>
      <c r="D17" s="33">
        <f>SUMIF('Journal stocks'!C16:C310,'Etat des stocks'!B17,'Journal stocks'!D16:D310)</f>
        <v>0</v>
      </c>
      <c r="E17" s="33">
        <f>SUMIF('Journal stocks'!C16:C310,'Etat des stocks'!B17,'Journal stocks'!E16:E310)</f>
        <v>0</v>
      </c>
      <c r="F17" s="33">
        <f t="shared" si="0"/>
        <v>0</v>
      </c>
      <c r="G17" s="34" t="str">
        <f>IFERROR(IF(F17 &lt; VLOOKUP(B17, 'Liste produits finis'!$C$8:$E$207, 3, FALSE), "Alerte !", "Conforme ✔️"),"")</f>
        <v/>
      </c>
    </row>
    <row r="18" spans="2:7">
      <c r="B18" s="3"/>
      <c r="C18" s="3"/>
      <c r="D18" s="33">
        <f>SUMIF('Journal stocks'!C17:C311,'Etat des stocks'!B18,'Journal stocks'!D17:D311)</f>
        <v>0</v>
      </c>
      <c r="E18" s="33">
        <f>SUMIF('Journal stocks'!C17:C311,'Etat des stocks'!B18,'Journal stocks'!E17:E311)</f>
        <v>0</v>
      </c>
      <c r="F18" s="33">
        <f t="shared" si="0"/>
        <v>0</v>
      </c>
      <c r="G18" s="34" t="str">
        <f>IFERROR(IF(F18 &lt; VLOOKUP(B18, 'Liste produits finis'!$C$8:$E$207, 3, FALSE), "Alerte !", "Conforme ✔️"),"")</f>
        <v/>
      </c>
    </row>
    <row r="19" spans="2:7">
      <c r="B19" s="3"/>
      <c r="C19" s="3"/>
      <c r="D19" s="33">
        <f>SUMIF('Journal stocks'!C18:C312,'Etat des stocks'!B19,'Journal stocks'!D18:D312)</f>
        <v>0</v>
      </c>
      <c r="E19" s="33">
        <f>SUMIF('Journal stocks'!C18:C312,'Etat des stocks'!B19,'Journal stocks'!E18:E312)</f>
        <v>0</v>
      </c>
      <c r="F19" s="33">
        <f t="shared" si="0"/>
        <v>0</v>
      </c>
      <c r="G19" s="34" t="str">
        <f>IFERROR(IF(F19 &lt; VLOOKUP(B19, 'Liste produits finis'!$C$8:$E$207, 3, FALSE), "Alerte !", "Conforme ✔️"),"")</f>
        <v/>
      </c>
    </row>
    <row r="20" spans="2:7">
      <c r="B20" s="3"/>
      <c r="C20" s="3"/>
      <c r="D20" s="33">
        <f>SUMIF('Journal stocks'!C19:C313,'Etat des stocks'!B20,'Journal stocks'!D19:D313)</f>
        <v>0</v>
      </c>
      <c r="E20" s="33">
        <f>SUMIF('Journal stocks'!C19:C313,'Etat des stocks'!B20,'Journal stocks'!E19:E313)</f>
        <v>0</v>
      </c>
      <c r="F20" s="33">
        <f t="shared" si="0"/>
        <v>0</v>
      </c>
      <c r="G20" s="34" t="str">
        <f>IFERROR(IF(F20 &lt; VLOOKUP(B20, 'Liste produits finis'!$C$8:$E$207, 3, FALSE), "Alerte !", "Conforme ✔️"),"")</f>
        <v/>
      </c>
    </row>
    <row r="21" spans="2:7">
      <c r="B21" s="3"/>
      <c r="C21" s="3"/>
      <c r="D21" s="33">
        <f>SUMIF('Journal stocks'!C20:C314,'Etat des stocks'!B21,'Journal stocks'!D20:D314)</f>
        <v>0</v>
      </c>
      <c r="E21" s="33">
        <f>SUMIF('Journal stocks'!C20:C314,'Etat des stocks'!B21,'Journal stocks'!E20:E314)</f>
        <v>0</v>
      </c>
      <c r="F21" s="33">
        <f t="shared" si="0"/>
        <v>0</v>
      </c>
      <c r="G21" s="34" t="str">
        <f>IFERROR(IF(F21 &lt; VLOOKUP(B21, 'Liste produits finis'!$C$8:$E$207, 3, FALSE), "Alerte !", "Conforme ✔️"),"")</f>
        <v/>
      </c>
    </row>
    <row r="22" spans="2:7">
      <c r="B22" s="3"/>
      <c r="C22" s="3"/>
      <c r="D22" s="33">
        <f>SUMIF('Journal stocks'!C21:C315,'Etat des stocks'!B22,'Journal stocks'!D21:D315)</f>
        <v>0</v>
      </c>
      <c r="E22" s="33">
        <f>SUMIF('Journal stocks'!C21:C315,'Etat des stocks'!B22,'Journal stocks'!E21:E315)</f>
        <v>0</v>
      </c>
      <c r="F22" s="33">
        <f t="shared" si="0"/>
        <v>0</v>
      </c>
      <c r="G22" s="34" t="str">
        <f>IFERROR(IF(F22 &lt; VLOOKUP(B22, 'Liste produits finis'!$C$8:$E$207, 3, FALSE), "Alerte !", "Conforme ✔️"),"")</f>
        <v/>
      </c>
    </row>
    <row r="23" spans="2:7">
      <c r="B23" s="3"/>
      <c r="C23" s="3"/>
      <c r="D23" s="33">
        <f>SUMIF('Journal stocks'!C22:C316,'Etat des stocks'!B23,'Journal stocks'!D22:D316)</f>
        <v>0</v>
      </c>
      <c r="E23" s="33">
        <f>SUMIF('Journal stocks'!C22:C316,'Etat des stocks'!B23,'Journal stocks'!E22:E316)</f>
        <v>0</v>
      </c>
      <c r="F23" s="33">
        <f t="shared" si="0"/>
        <v>0</v>
      </c>
      <c r="G23" s="34" t="str">
        <f>IFERROR(IF(F23 &lt; VLOOKUP(B23, 'Liste produits finis'!$C$8:$E$207, 3, FALSE), "Alerte !", "Conforme ✔️"),"")</f>
        <v/>
      </c>
    </row>
    <row r="24" spans="2:7">
      <c r="B24" s="3"/>
      <c r="C24" s="3"/>
      <c r="D24" s="33">
        <f>SUMIF('Journal stocks'!C23:C317,'Etat des stocks'!B24,'Journal stocks'!D23:D317)</f>
        <v>0</v>
      </c>
      <c r="E24" s="33">
        <f>SUMIF('Journal stocks'!C23:C317,'Etat des stocks'!B24,'Journal stocks'!E23:E317)</f>
        <v>0</v>
      </c>
      <c r="F24" s="33">
        <f t="shared" si="0"/>
        <v>0</v>
      </c>
      <c r="G24" s="34" t="str">
        <f>IFERROR(IF(F24 &lt; VLOOKUP(B24, 'Liste produits finis'!$C$8:$E$207, 3, FALSE), "Alerte !", "Conforme ✔️"),"")</f>
        <v/>
      </c>
    </row>
    <row r="25" spans="2:7">
      <c r="B25" s="3"/>
      <c r="C25" s="3"/>
      <c r="D25" s="33">
        <f>SUMIF('Journal stocks'!C24:C318,'Etat des stocks'!B25,'Journal stocks'!D24:D318)</f>
        <v>0</v>
      </c>
      <c r="E25" s="33">
        <f>SUMIF('Journal stocks'!C24:C318,'Etat des stocks'!B25,'Journal stocks'!E24:E318)</f>
        <v>0</v>
      </c>
      <c r="F25" s="33">
        <f t="shared" si="0"/>
        <v>0</v>
      </c>
      <c r="G25" s="34" t="str">
        <f>IFERROR(IF(F25 &lt; VLOOKUP(B25, 'Liste produits finis'!$C$8:$E$207, 3, FALSE), "Alerte !", "Conforme ✔️"),"")</f>
        <v/>
      </c>
    </row>
    <row r="26" spans="2:7">
      <c r="B26" s="3"/>
      <c r="C26" s="3"/>
      <c r="D26" s="33">
        <f>SUMIF('Journal stocks'!C25:C319,'Etat des stocks'!B26,'Journal stocks'!D25:D319)</f>
        <v>0</v>
      </c>
      <c r="E26" s="33">
        <f>SUMIF('Journal stocks'!C25:C319,'Etat des stocks'!B26,'Journal stocks'!E25:E319)</f>
        <v>0</v>
      </c>
      <c r="F26" s="33">
        <f t="shared" si="0"/>
        <v>0</v>
      </c>
      <c r="G26" s="34" t="str">
        <f>IFERROR(IF(F26 &lt; VLOOKUP(B26, 'Liste produits finis'!$C$8:$E$207, 3, FALSE), "Alerte !", "Conforme ✔️"),"")</f>
        <v/>
      </c>
    </row>
    <row r="27" spans="2:7">
      <c r="B27" s="3"/>
      <c r="C27" s="3"/>
      <c r="D27" s="33">
        <f>SUMIF('Journal stocks'!C26:C320,'Etat des stocks'!B27,'Journal stocks'!D26:D320)</f>
        <v>0</v>
      </c>
      <c r="E27" s="33">
        <f>SUMIF('Journal stocks'!C26:C320,'Etat des stocks'!B27,'Journal stocks'!E26:E320)</f>
        <v>0</v>
      </c>
      <c r="F27" s="33">
        <f t="shared" si="0"/>
        <v>0</v>
      </c>
      <c r="G27" s="34" t="str">
        <f>IFERROR(IF(F27 &lt; VLOOKUP(B27, 'Liste produits finis'!$C$8:$E$207, 3, FALSE), "Alerte !", "Conforme ✔️"),"")</f>
        <v/>
      </c>
    </row>
    <row r="28" spans="2:7">
      <c r="B28" s="3"/>
      <c r="C28" s="3"/>
      <c r="D28" s="33">
        <f>SUMIF('Journal stocks'!C27:C321,'Etat des stocks'!B28,'Journal stocks'!D27:D321)</f>
        <v>0</v>
      </c>
      <c r="E28" s="33">
        <f>SUMIF('Journal stocks'!C27:C321,'Etat des stocks'!B28,'Journal stocks'!E27:E321)</f>
        <v>0</v>
      </c>
      <c r="F28" s="33">
        <f t="shared" si="0"/>
        <v>0</v>
      </c>
      <c r="G28" s="34" t="str">
        <f>IFERROR(IF(F28 &lt; VLOOKUP(B28, 'Liste produits finis'!$C$8:$E$207, 3, FALSE), "Alerte !", "Conforme ✔️"),"")</f>
        <v/>
      </c>
    </row>
    <row r="29" spans="2:7">
      <c r="B29" s="3"/>
      <c r="C29" s="3"/>
      <c r="D29" s="33">
        <f>SUMIF('Journal stocks'!C28:C322,'Etat des stocks'!B29,'Journal stocks'!D28:D322)</f>
        <v>0</v>
      </c>
      <c r="E29" s="33">
        <f>SUMIF('Journal stocks'!C28:C322,'Etat des stocks'!B29,'Journal stocks'!E28:E322)</f>
        <v>0</v>
      </c>
      <c r="F29" s="33">
        <f t="shared" si="0"/>
        <v>0</v>
      </c>
      <c r="G29" s="34" t="str">
        <f>IFERROR(IF(F29 &lt; VLOOKUP(B29, 'Liste produits finis'!$C$8:$E$207, 3, FALSE), "Alerte !", "Conforme ✔️"),"")</f>
        <v/>
      </c>
    </row>
    <row r="30" spans="2:7">
      <c r="B30" s="3"/>
      <c r="C30" s="3"/>
      <c r="D30" s="33">
        <f>SUMIF('Journal stocks'!C29:C323,'Etat des stocks'!B30,'Journal stocks'!D29:D323)</f>
        <v>0</v>
      </c>
      <c r="E30" s="33">
        <f>SUMIF('Journal stocks'!C29:C323,'Etat des stocks'!B30,'Journal stocks'!E29:E323)</f>
        <v>0</v>
      </c>
      <c r="F30" s="33">
        <f t="shared" si="0"/>
        <v>0</v>
      </c>
      <c r="G30" s="34" t="str">
        <f>IFERROR(IF(F30 &lt; VLOOKUP(B30, 'Liste produits finis'!$C$8:$E$207, 3, FALSE), "Alerte !", "Conforme ✔️"),"")</f>
        <v/>
      </c>
    </row>
    <row r="31" spans="2:7">
      <c r="B31" s="3"/>
      <c r="C31" s="3"/>
      <c r="D31" s="33">
        <f>SUMIF('Journal stocks'!C30:C324,'Etat des stocks'!B31,'Journal stocks'!D30:D324)</f>
        <v>0</v>
      </c>
      <c r="E31" s="33">
        <f>SUMIF('Journal stocks'!C30:C324,'Etat des stocks'!B31,'Journal stocks'!E30:E324)</f>
        <v>0</v>
      </c>
      <c r="F31" s="33">
        <f t="shared" si="0"/>
        <v>0</v>
      </c>
      <c r="G31" s="34" t="str">
        <f>IFERROR(IF(F31 &lt; VLOOKUP(B31, 'Liste produits finis'!$C$8:$E$207, 3, FALSE), "Alerte !", "Conforme ✔️"),"")</f>
        <v/>
      </c>
    </row>
    <row r="32" spans="2:7">
      <c r="B32" s="3"/>
      <c r="C32" s="3"/>
      <c r="D32" s="33">
        <f>SUMIF('Journal stocks'!C31:C325,'Etat des stocks'!B32,'Journal stocks'!D31:D325)</f>
        <v>0</v>
      </c>
      <c r="E32" s="33">
        <f>SUMIF('Journal stocks'!C31:C325,'Etat des stocks'!B32,'Journal stocks'!E31:E325)</f>
        <v>0</v>
      </c>
      <c r="F32" s="33">
        <f t="shared" si="0"/>
        <v>0</v>
      </c>
      <c r="G32" s="34" t="str">
        <f>IFERROR(IF(F32 &lt; VLOOKUP(B32, 'Liste produits finis'!$C$8:$E$207, 3, FALSE), "Alerte !", "Conforme ✔️"),"")</f>
        <v/>
      </c>
    </row>
    <row r="33" spans="2:7">
      <c r="B33" s="3"/>
      <c r="C33" s="3"/>
      <c r="D33" s="33">
        <f>SUMIF('Journal stocks'!C32:C326,'Etat des stocks'!B33,'Journal stocks'!D32:D326)</f>
        <v>0</v>
      </c>
      <c r="E33" s="33">
        <f>SUMIF('Journal stocks'!C32:C326,'Etat des stocks'!B33,'Journal stocks'!E32:E326)</f>
        <v>0</v>
      </c>
      <c r="F33" s="33">
        <f t="shared" si="0"/>
        <v>0</v>
      </c>
      <c r="G33" s="34" t="str">
        <f>IFERROR(IF(F33 &lt; VLOOKUP(B33, 'Liste produits finis'!$C$8:$E$207, 3, FALSE), "Alerte !", "Conforme ✔️"),"")</f>
        <v/>
      </c>
    </row>
    <row r="34" spans="2:7">
      <c r="B34" s="3"/>
      <c r="C34" s="3"/>
      <c r="D34" s="33">
        <f>SUMIF('Journal stocks'!C33:C327,'Etat des stocks'!B34,'Journal stocks'!D33:D327)</f>
        <v>0</v>
      </c>
      <c r="E34" s="33">
        <f>SUMIF('Journal stocks'!C33:C327,'Etat des stocks'!B34,'Journal stocks'!E33:E327)</f>
        <v>0</v>
      </c>
      <c r="F34" s="33">
        <f t="shared" si="0"/>
        <v>0</v>
      </c>
      <c r="G34" s="34" t="str">
        <f>IFERROR(IF(F34 &lt; VLOOKUP(B34, 'Liste produits finis'!$C$8:$E$207, 3, FALSE), "Alerte !", "Conforme ✔️"),"")</f>
        <v/>
      </c>
    </row>
    <row r="35" spans="2:7">
      <c r="B35" s="3"/>
      <c r="C35" s="3"/>
      <c r="D35" s="33">
        <f>SUMIF('Journal stocks'!C34:C328,'Etat des stocks'!B35,'Journal stocks'!D34:D328)</f>
        <v>0</v>
      </c>
      <c r="E35" s="33">
        <f>SUMIF('Journal stocks'!C34:C328,'Etat des stocks'!B35,'Journal stocks'!E34:E328)</f>
        <v>0</v>
      </c>
      <c r="F35" s="33">
        <f t="shared" si="0"/>
        <v>0</v>
      </c>
      <c r="G35" s="34" t="str">
        <f>IFERROR(IF(F35 &lt; VLOOKUP(B35, 'Liste produits finis'!$C$8:$E$207, 3, FALSE), "Alerte !", "Conforme ✔️"),"")</f>
        <v/>
      </c>
    </row>
    <row r="36" spans="2:7">
      <c r="B36" s="3"/>
      <c r="C36" s="3"/>
      <c r="D36" s="33">
        <f>SUMIF('Journal stocks'!C35:C329,'Etat des stocks'!B36,'Journal stocks'!D35:D329)</f>
        <v>0</v>
      </c>
      <c r="E36" s="33">
        <f>SUMIF('Journal stocks'!C35:C329,'Etat des stocks'!B36,'Journal stocks'!E35:E329)</f>
        <v>0</v>
      </c>
      <c r="F36" s="33">
        <f t="shared" si="0"/>
        <v>0</v>
      </c>
      <c r="G36" s="34" t="str">
        <f>IFERROR(IF(F36 &lt; VLOOKUP(B36, 'Liste produits finis'!$C$8:$E$207, 3, FALSE), "Alerte !", "Conforme ✔️"),"")</f>
        <v/>
      </c>
    </row>
    <row r="37" spans="2:7">
      <c r="B37" s="3"/>
      <c r="C37" s="3"/>
      <c r="D37" s="33">
        <f>SUMIF('Journal stocks'!C36:C330,'Etat des stocks'!B37,'Journal stocks'!D36:D330)</f>
        <v>0</v>
      </c>
      <c r="E37" s="33">
        <f>SUMIF('Journal stocks'!C36:C330,'Etat des stocks'!B37,'Journal stocks'!E36:E330)</f>
        <v>0</v>
      </c>
      <c r="F37" s="33">
        <f t="shared" si="0"/>
        <v>0</v>
      </c>
      <c r="G37" s="34" t="str">
        <f>IFERROR(IF(F37 &lt; VLOOKUP(B37, 'Liste produits finis'!$C$8:$E$207, 3, FALSE), "Alerte !", "Conforme ✔️"),"")</f>
        <v/>
      </c>
    </row>
    <row r="38" spans="2:7">
      <c r="B38" s="3"/>
      <c r="C38" s="3"/>
      <c r="D38" s="33">
        <f>SUMIF('Journal stocks'!C37:C331,'Etat des stocks'!B38,'Journal stocks'!D37:D331)</f>
        <v>0</v>
      </c>
      <c r="E38" s="33">
        <f>SUMIF('Journal stocks'!C37:C331,'Etat des stocks'!B38,'Journal stocks'!E37:E331)</f>
        <v>0</v>
      </c>
      <c r="F38" s="33">
        <f t="shared" si="0"/>
        <v>0</v>
      </c>
      <c r="G38" s="34" t="str">
        <f>IFERROR(IF(F38 &lt; VLOOKUP(B38, 'Liste produits finis'!$C$8:$E$207, 3, FALSE), "Alerte !", "Conforme ✔️"),"")</f>
        <v/>
      </c>
    </row>
    <row r="39" spans="2:7">
      <c r="B39" s="3"/>
      <c r="C39" s="3"/>
      <c r="D39" s="33">
        <f>SUMIF('Journal stocks'!C38:C332,'Etat des stocks'!B39,'Journal stocks'!D38:D332)</f>
        <v>0</v>
      </c>
      <c r="E39" s="33">
        <f>SUMIF('Journal stocks'!C38:C332,'Etat des stocks'!B39,'Journal stocks'!E38:E332)</f>
        <v>0</v>
      </c>
      <c r="F39" s="33">
        <f t="shared" si="0"/>
        <v>0</v>
      </c>
      <c r="G39" s="34" t="str">
        <f>IFERROR(IF(F39 &lt; VLOOKUP(B39, 'Liste produits finis'!$C$8:$E$207, 3, FALSE), "Alerte !", "Conforme ✔️"),"")</f>
        <v/>
      </c>
    </row>
    <row r="40" spans="2:7">
      <c r="B40" s="3"/>
      <c r="C40" s="3"/>
      <c r="D40" s="33">
        <f>SUMIF('Journal stocks'!C39:C333,'Etat des stocks'!B40,'Journal stocks'!D39:D333)</f>
        <v>0</v>
      </c>
      <c r="E40" s="33">
        <f>SUMIF('Journal stocks'!C39:C333,'Etat des stocks'!B40,'Journal stocks'!E39:E333)</f>
        <v>0</v>
      </c>
      <c r="F40" s="33">
        <f t="shared" si="0"/>
        <v>0</v>
      </c>
      <c r="G40" s="34" t="str">
        <f>IFERROR(IF(F40 &lt; VLOOKUP(B40, 'Liste produits finis'!$C$8:$E$207, 3, FALSE), "Alerte !", "Conforme ✔️"),"")</f>
        <v/>
      </c>
    </row>
    <row r="41" spans="2:7">
      <c r="B41" s="3"/>
      <c r="C41" s="3"/>
      <c r="D41" s="33">
        <f>SUMIF('Journal stocks'!C40:C334,'Etat des stocks'!B41,'Journal stocks'!D40:D334)</f>
        <v>0</v>
      </c>
      <c r="E41" s="33">
        <f>SUMIF('Journal stocks'!C40:C334,'Etat des stocks'!B41,'Journal stocks'!E40:E334)</f>
        <v>0</v>
      </c>
      <c r="F41" s="33">
        <f t="shared" si="0"/>
        <v>0</v>
      </c>
      <c r="G41" s="34" t="str">
        <f>IFERROR(IF(F41 &lt; VLOOKUP(B41, 'Liste produits finis'!$C$8:$E$207, 3, FALSE), "Alerte !", "Conforme ✔️"),"")</f>
        <v/>
      </c>
    </row>
    <row r="42" spans="2:7">
      <c r="B42" s="3"/>
      <c r="C42" s="3"/>
      <c r="D42" s="33">
        <f>SUMIF('Journal stocks'!C41:C335,'Etat des stocks'!B42,'Journal stocks'!D41:D335)</f>
        <v>0</v>
      </c>
      <c r="E42" s="33">
        <f>SUMIF('Journal stocks'!C41:C335,'Etat des stocks'!B42,'Journal stocks'!E41:E335)</f>
        <v>0</v>
      </c>
      <c r="F42" s="33">
        <f t="shared" si="0"/>
        <v>0</v>
      </c>
      <c r="G42" s="34" t="str">
        <f>IFERROR(IF(F42 &lt; VLOOKUP(B42, 'Liste produits finis'!$C$8:$E$207, 3, FALSE), "Alerte !", "Conforme ✔️"),"")</f>
        <v/>
      </c>
    </row>
    <row r="43" spans="2:7">
      <c r="B43" s="3"/>
      <c r="C43" s="3"/>
      <c r="D43" s="33">
        <f>SUMIF('Journal stocks'!C42:C336,'Etat des stocks'!B43,'Journal stocks'!D42:D336)</f>
        <v>0</v>
      </c>
      <c r="E43" s="33">
        <f>SUMIF('Journal stocks'!C42:C336,'Etat des stocks'!B43,'Journal stocks'!E42:E336)</f>
        <v>0</v>
      </c>
      <c r="F43" s="33">
        <f t="shared" si="0"/>
        <v>0</v>
      </c>
      <c r="G43" s="34" t="str">
        <f>IFERROR(IF(F43 &lt; VLOOKUP(B43, 'Liste produits finis'!$C$8:$E$207, 3, FALSE), "Alerte !", "Conforme ✔️"),"")</f>
        <v/>
      </c>
    </row>
    <row r="44" spans="2:7">
      <c r="B44" s="3"/>
      <c r="C44" s="3"/>
      <c r="D44" s="33">
        <f>SUMIF('Journal stocks'!C43:C337,'Etat des stocks'!B44,'Journal stocks'!D43:D337)</f>
        <v>0</v>
      </c>
      <c r="E44" s="33">
        <f>SUMIF('Journal stocks'!C43:C337,'Etat des stocks'!B44,'Journal stocks'!E43:E337)</f>
        <v>0</v>
      </c>
      <c r="F44" s="33">
        <f t="shared" si="0"/>
        <v>0</v>
      </c>
      <c r="G44" s="34" t="str">
        <f>IFERROR(IF(F44 &lt; VLOOKUP(B44, 'Liste produits finis'!$C$8:$E$207, 3, FALSE), "Alerte !", "Conforme ✔️"),"")</f>
        <v/>
      </c>
    </row>
    <row r="45" spans="2:7">
      <c r="B45" s="3"/>
      <c r="C45" s="3"/>
      <c r="D45" s="33">
        <f>SUMIF('Journal stocks'!C44:C338,'Etat des stocks'!B45,'Journal stocks'!D44:D338)</f>
        <v>0</v>
      </c>
      <c r="E45" s="33">
        <f>SUMIF('Journal stocks'!C44:C338,'Etat des stocks'!B45,'Journal stocks'!E44:E338)</f>
        <v>0</v>
      </c>
      <c r="F45" s="33">
        <f t="shared" si="0"/>
        <v>0</v>
      </c>
      <c r="G45" s="34" t="str">
        <f>IFERROR(IF(F45 &lt; VLOOKUP(B45, 'Liste produits finis'!$C$8:$E$207, 3, FALSE), "Alerte !", "Conforme ✔️"),"")</f>
        <v/>
      </c>
    </row>
    <row r="46" spans="2:7">
      <c r="B46" s="3"/>
      <c r="C46" s="3"/>
      <c r="D46" s="33">
        <f>SUMIF('Journal stocks'!C45:C339,'Etat des stocks'!B46,'Journal stocks'!D45:D339)</f>
        <v>0</v>
      </c>
      <c r="E46" s="33">
        <f>SUMIF('Journal stocks'!C45:C339,'Etat des stocks'!B46,'Journal stocks'!E45:E339)</f>
        <v>0</v>
      </c>
      <c r="F46" s="33">
        <f t="shared" si="0"/>
        <v>0</v>
      </c>
      <c r="G46" s="34" t="str">
        <f>IFERROR(IF(F46 &lt; VLOOKUP(B46, 'Liste produits finis'!$C$8:$E$207, 3, FALSE), "Alerte !", "Conforme ✔️"),"")</f>
        <v/>
      </c>
    </row>
    <row r="47" spans="2:7">
      <c r="B47" s="3"/>
      <c r="C47" s="3"/>
      <c r="D47" s="33">
        <f>SUMIF('Journal stocks'!C46:C340,'Etat des stocks'!B47,'Journal stocks'!D46:D340)</f>
        <v>0</v>
      </c>
      <c r="E47" s="33">
        <f>SUMIF('Journal stocks'!C46:C340,'Etat des stocks'!B47,'Journal stocks'!E46:E340)</f>
        <v>0</v>
      </c>
      <c r="F47" s="33">
        <f t="shared" si="0"/>
        <v>0</v>
      </c>
      <c r="G47" s="34" t="str">
        <f>IFERROR(IF(F47 &lt; VLOOKUP(B47, 'Liste produits finis'!$C$8:$E$207, 3, FALSE), "Alerte !", "Conforme ✔️"),"")</f>
        <v/>
      </c>
    </row>
    <row r="48" spans="2:7">
      <c r="B48" s="3"/>
      <c r="C48" s="3"/>
      <c r="D48" s="33">
        <f>SUMIF('Journal stocks'!C47:C341,'Etat des stocks'!B48,'Journal stocks'!D47:D341)</f>
        <v>0</v>
      </c>
      <c r="E48" s="33">
        <f>SUMIF('Journal stocks'!C47:C341,'Etat des stocks'!B48,'Journal stocks'!E47:E341)</f>
        <v>0</v>
      </c>
      <c r="F48" s="33">
        <f t="shared" si="0"/>
        <v>0</v>
      </c>
      <c r="G48" s="34" t="str">
        <f>IFERROR(IF(F48 &lt; VLOOKUP(B48, 'Liste produits finis'!$C$8:$E$207, 3, FALSE), "Alerte !", "Conforme ✔️"),"")</f>
        <v/>
      </c>
    </row>
    <row r="49" spans="2:7">
      <c r="B49" s="3"/>
      <c r="C49" s="3"/>
      <c r="D49" s="33">
        <f>SUMIF('Journal stocks'!C48:C342,'Etat des stocks'!B49,'Journal stocks'!D48:D342)</f>
        <v>0</v>
      </c>
      <c r="E49" s="33">
        <f>SUMIF('Journal stocks'!C48:C342,'Etat des stocks'!B49,'Journal stocks'!E48:E342)</f>
        <v>0</v>
      </c>
      <c r="F49" s="33">
        <f t="shared" si="0"/>
        <v>0</v>
      </c>
      <c r="G49" s="34" t="str">
        <f>IFERROR(IF(F49 &lt; VLOOKUP(B49, 'Liste produits finis'!$C$8:$E$207, 3, FALSE), "Alerte !", "Conforme ✔️"),"")</f>
        <v/>
      </c>
    </row>
    <row r="50" spans="2:7">
      <c r="B50" s="3"/>
      <c r="C50" s="3"/>
      <c r="D50" s="33">
        <f>SUMIF('Journal stocks'!C49:C343,'Etat des stocks'!B50,'Journal stocks'!D49:D343)</f>
        <v>0</v>
      </c>
      <c r="E50" s="33">
        <f>SUMIF('Journal stocks'!C49:C343,'Etat des stocks'!B50,'Journal stocks'!E49:E343)</f>
        <v>0</v>
      </c>
      <c r="F50" s="33">
        <f t="shared" si="0"/>
        <v>0</v>
      </c>
      <c r="G50" s="34" t="str">
        <f>IFERROR(IF(F50 &lt; VLOOKUP(B50, 'Liste produits finis'!$C$8:$E$207, 3, FALSE), "Alerte !", "Conforme ✔️"),"")</f>
        <v/>
      </c>
    </row>
    <row r="51" spans="2:7">
      <c r="B51" s="3"/>
      <c r="C51" s="3"/>
      <c r="D51" s="33">
        <f>SUMIF('Journal stocks'!C50:C344,'Etat des stocks'!B51,'Journal stocks'!D50:D344)</f>
        <v>0</v>
      </c>
      <c r="E51" s="33">
        <f>SUMIF('Journal stocks'!C50:C344,'Etat des stocks'!B51,'Journal stocks'!E50:E344)</f>
        <v>0</v>
      </c>
      <c r="F51" s="33">
        <f t="shared" si="0"/>
        <v>0</v>
      </c>
      <c r="G51" s="34" t="str">
        <f>IFERROR(IF(F51 &lt; VLOOKUP(B51, 'Liste produits finis'!$C$8:$E$207, 3, FALSE), "Alerte !", "Conforme ✔️"),"")</f>
        <v/>
      </c>
    </row>
    <row r="52" spans="2:7">
      <c r="B52" s="3"/>
      <c r="C52" s="3"/>
      <c r="D52" s="33">
        <f>SUMIF('Journal stocks'!C51:C345,'Etat des stocks'!B52,'Journal stocks'!D51:D345)</f>
        <v>0</v>
      </c>
      <c r="E52" s="33">
        <f>SUMIF('Journal stocks'!C51:C345,'Etat des stocks'!B52,'Journal stocks'!E51:E345)</f>
        <v>0</v>
      </c>
      <c r="F52" s="33">
        <f t="shared" si="0"/>
        <v>0</v>
      </c>
      <c r="G52" s="34" t="str">
        <f>IFERROR(IF(F52 &lt; VLOOKUP(B52, 'Liste produits finis'!$C$8:$E$207, 3, FALSE), "Alerte !", "Conforme ✔️"),"")</f>
        <v/>
      </c>
    </row>
    <row r="53" spans="2:7">
      <c r="B53" s="3"/>
      <c r="C53" s="3"/>
      <c r="D53" s="33">
        <f>SUMIF('Journal stocks'!C52:C346,'Etat des stocks'!B53,'Journal stocks'!D52:D346)</f>
        <v>0</v>
      </c>
      <c r="E53" s="33">
        <f>SUMIF('Journal stocks'!C52:C346,'Etat des stocks'!B53,'Journal stocks'!E52:E346)</f>
        <v>0</v>
      </c>
      <c r="F53" s="33">
        <f t="shared" si="0"/>
        <v>0</v>
      </c>
      <c r="G53" s="34" t="str">
        <f>IFERROR(IF(F53 &lt; VLOOKUP(B53, 'Liste produits finis'!$C$8:$E$207, 3, FALSE), "Alerte !", "Conforme ✔️"),"")</f>
        <v/>
      </c>
    </row>
    <row r="54" spans="2:7">
      <c r="B54" s="3"/>
      <c r="C54" s="3"/>
      <c r="D54" s="33">
        <f>SUMIF('Journal stocks'!C53:C347,'Etat des stocks'!B54,'Journal stocks'!D53:D347)</f>
        <v>0</v>
      </c>
      <c r="E54" s="33">
        <f>SUMIF('Journal stocks'!C53:C347,'Etat des stocks'!B54,'Journal stocks'!E53:E347)</f>
        <v>0</v>
      </c>
      <c r="F54" s="33">
        <f t="shared" si="0"/>
        <v>0</v>
      </c>
      <c r="G54" s="34" t="str">
        <f>IFERROR(IF(F54 &lt; VLOOKUP(B54, 'Liste produits finis'!$C$8:$E$207, 3, FALSE), "Alerte !", "Conforme ✔️"),"")</f>
        <v/>
      </c>
    </row>
    <row r="55" spans="2:7">
      <c r="B55" s="3"/>
      <c r="C55" s="3"/>
      <c r="D55" s="33">
        <f>SUMIF('Journal stocks'!C54:C348,'Etat des stocks'!B55,'Journal stocks'!D54:D348)</f>
        <v>0</v>
      </c>
      <c r="E55" s="33">
        <f>SUMIF('Journal stocks'!C54:C348,'Etat des stocks'!B55,'Journal stocks'!E54:E348)</f>
        <v>0</v>
      </c>
      <c r="F55" s="33">
        <f t="shared" si="0"/>
        <v>0</v>
      </c>
      <c r="G55" s="34" t="str">
        <f>IFERROR(IF(F55 &lt; VLOOKUP(B55, 'Liste produits finis'!$C$8:$E$207, 3, FALSE), "Alerte !", "Conforme ✔️"),"")</f>
        <v/>
      </c>
    </row>
    <row r="56" spans="2:7">
      <c r="B56" s="3"/>
      <c r="C56" s="3"/>
      <c r="D56" s="33">
        <f>SUMIF('Journal stocks'!C55:C349,'Etat des stocks'!B56,'Journal stocks'!D55:D349)</f>
        <v>0</v>
      </c>
      <c r="E56" s="33">
        <f>SUMIF('Journal stocks'!C55:C349,'Etat des stocks'!B56,'Journal stocks'!E55:E349)</f>
        <v>0</v>
      </c>
      <c r="F56" s="33">
        <f t="shared" si="0"/>
        <v>0</v>
      </c>
      <c r="G56" s="34" t="str">
        <f>IFERROR(IF(F56 &lt; VLOOKUP(B56, 'Liste produits finis'!$C$8:$E$207, 3, FALSE), "Alerte !", "Conforme ✔️"),"")</f>
        <v/>
      </c>
    </row>
    <row r="57" spans="2:7">
      <c r="B57" s="3"/>
      <c r="C57" s="3"/>
      <c r="D57" s="33">
        <f>SUMIF('Journal stocks'!C56:C350,'Etat des stocks'!B57,'Journal stocks'!D56:D350)</f>
        <v>0</v>
      </c>
      <c r="E57" s="33">
        <f>SUMIF('Journal stocks'!C56:C350,'Etat des stocks'!B57,'Journal stocks'!E56:E350)</f>
        <v>0</v>
      </c>
      <c r="F57" s="33">
        <f t="shared" si="0"/>
        <v>0</v>
      </c>
      <c r="G57" s="34" t="str">
        <f>IFERROR(IF(F57 &lt; VLOOKUP(B57, 'Liste produits finis'!$C$8:$E$207, 3, FALSE), "Alerte !", "Conforme ✔️"),"")</f>
        <v/>
      </c>
    </row>
    <row r="58" spans="2:7">
      <c r="B58" s="3"/>
      <c r="C58" s="3"/>
      <c r="D58" s="33">
        <f>SUMIF('Journal stocks'!C57:C351,'Etat des stocks'!B58,'Journal stocks'!D57:D351)</f>
        <v>0</v>
      </c>
      <c r="E58" s="33">
        <f>SUMIF('Journal stocks'!C57:C351,'Etat des stocks'!B58,'Journal stocks'!E57:E351)</f>
        <v>0</v>
      </c>
      <c r="F58" s="33">
        <f t="shared" si="0"/>
        <v>0</v>
      </c>
      <c r="G58" s="34" t="str">
        <f>IFERROR(IF(F58 &lt; VLOOKUP(B58, 'Liste produits finis'!$C$8:$E$207, 3, FALSE), "Alerte !", "Conforme ✔️"),"")</f>
        <v/>
      </c>
    </row>
    <row r="59" spans="2:7">
      <c r="B59" s="3"/>
      <c r="C59" s="3"/>
      <c r="D59" s="33">
        <f>SUMIF('Journal stocks'!C58:C352,'Etat des stocks'!B59,'Journal stocks'!D58:D352)</f>
        <v>0</v>
      </c>
      <c r="E59" s="33">
        <f>SUMIF('Journal stocks'!C58:C352,'Etat des stocks'!B59,'Journal stocks'!E58:E352)</f>
        <v>0</v>
      </c>
      <c r="F59" s="33">
        <f t="shared" si="0"/>
        <v>0</v>
      </c>
      <c r="G59" s="34" t="str">
        <f>IFERROR(IF(F59 &lt; VLOOKUP(B59, 'Liste produits finis'!$C$8:$E$207, 3, FALSE), "Alerte !", "Conforme ✔️"),"")</f>
        <v/>
      </c>
    </row>
    <row r="60" spans="2:7">
      <c r="B60" s="3"/>
      <c r="C60" s="3"/>
      <c r="D60" s="33">
        <f>SUMIF('Journal stocks'!C59:C353,'Etat des stocks'!B60,'Journal stocks'!D59:D353)</f>
        <v>0</v>
      </c>
      <c r="E60" s="33">
        <f>SUMIF('Journal stocks'!C59:C353,'Etat des stocks'!B60,'Journal stocks'!E59:E353)</f>
        <v>0</v>
      </c>
      <c r="F60" s="33">
        <f t="shared" si="0"/>
        <v>0</v>
      </c>
      <c r="G60" s="34" t="str">
        <f>IFERROR(IF(F60 &lt; VLOOKUP(B60, 'Liste produits finis'!$C$8:$E$207, 3, FALSE), "Alerte !", "Conforme ✔️"),"")</f>
        <v/>
      </c>
    </row>
    <row r="61" spans="2:7">
      <c r="B61" s="3"/>
      <c r="C61" s="3"/>
      <c r="D61" s="33">
        <f>SUMIF('Journal stocks'!C60:C354,'Etat des stocks'!B61,'Journal stocks'!D60:D354)</f>
        <v>0</v>
      </c>
      <c r="E61" s="33">
        <f>SUMIF('Journal stocks'!C60:C354,'Etat des stocks'!B61,'Journal stocks'!E60:E354)</f>
        <v>0</v>
      </c>
      <c r="F61" s="33">
        <f t="shared" si="0"/>
        <v>0</v>
      </c>
      <c r="G61" s="34" t="str">
        <f>IFERROR(IF(F61 &lt; VLOOKUP(B61, 'Liste produits finis'!$C$8:$E$207, 3, FALSE), "Alerte !", "Conforme ✔️"),"")</f>
        <v/>
      </c>
    </row>
    <row r="62" spans="2:7">
      <c r="B62" s="3"/>
      <c r="C62" s="3"/>
      <c r="D62" s="33">
        <f>SUMIF('Journal stocks'!C61:C355,'Etat des stocks'!B62,'Journal stocks'!D61:D355)</f>
        <v>0</v>
      </c>
      <c r="E62" s="33">
        <f>SUMIF('Journal stocks'!C61:C355,'Etat des stocks'!B62,'Journal stocks'!E61:E355)</f>
        <v>0</v>
      </c>
      <c r="F62" s="33">
        <f t="shared" si="0"/>
        <v>0</v>
      </c>
      <c r="G62" s="34" t="str">
        <f>IFERROR(IF(F62 &lt; VLOOKUP(B62, 'Liste produits finis'!$C$8:$E$207, 3, FALSE), "Alerte !", "Conforme ✔️"),"")</f>
        <v/>
      </c>
    </row>
    <row r="63" spans="2:7">
      <c r="B63" s="3"/>
      <c r="C63" s="3"/>
      <c r="D63" s="33">
        <f>SUMIF('Journal stocks'!C62:C356,'Etat des stocks'!B63,'Journal stocks'!D62:D356)</f>
        <v>0</v>
      </c>
      <c r="E63" s="33">
        <f>SUMIF('Journal stocks'!C62:C356,'Etat des stocks'!B63,'Journal stocks'!E62:E356)</f>
        <v>0</v>
      </c>
      <c r="F63" s="33">
        <f t="shared" si="0"/>
        <v>0</v>
      </c>
      <c r="G63" s="34" t="str">
        <f>IFERROR(IF(F63 &lt; VLOOKUP(B63, 'Liste produits finis'!$C$8:$E$207, 3, FALSE), "Alerte !", "Conforme ✔️"),"")</f>
        <v/>
      </c>
    </row>
    <row r="64" spans="2:7">
      <c r="B64" s="3"/>
      <c r="C64" s="3"/>
      <c r="D64" s="33">
        <f>SUMIF('Journal stocks'!C63:C357,'Etat des stocks'!B64,'Journal stocks'!D63:D357)</f>
        <v>0</v>
      </c>
      <c r="E64" s="33">
        <f>SUMIF('Journal stocks'!C63:C357,'Etat des stocks'!B64,'Journal stocks'!E63:E357)</f>
        <v>0</v>
      </c>
      <c r="F64" s="33">
        <f t="shared" si="0"/>
        <v>0</v>
      </c>
      <c r="G64" s="34" t="str">
        <f>IFERROR(IF(F64 &lt; VLOOKUP(B64, 'Liste produits finis'!$C$8:$E$207, 3, FALSE), "Alerte !", "Conforme ✔️"),"")</f>
        <v/>
      </c>
    </row>
    <row r="65" spans="2:7">
      <c r="B65" s="3"/>
      <c r="C65" s="3"/>
      <c r="D65" s="33">
        <f>SUMIF('Journal stocks'!C64:C358,'Etat des stocks'!B65,'Journal stocks'!D64:D358)</f>
        <v>0</v>
      </c>
      <c r="E65" s="33">
        <f>SUMIF('Journal stocks'!C64:C358,'Etat des stocks'!B65,'Journal stocks'!E64:E358)</f>
        <v>0</v>
      </c>
      <c r="F65" s="33">
        <f t="shared" si="0"/>
        <v>0</v>
      </c>
      <c r="G65" s="34" t="str">
        <f>IFERROR(IF(F65 &lt; VLOOKUP(B65, 'Liste produits finis'!$C$8:$E$207, 3, FALSE), "Alerte !", "Conforme ✔️"),"")</f>
        <v/>
      </c>
    </row>
    <row r="66" spans="2:7">
      <c r="B66" s="3"/>
      <c r="C66" s="3"/>
      <c r="D66" s="33">
        <f>SUMIF('Journal stocks'!C65:C359,'Etat des stocks'!B66,'Journal stocks'!D65:D359)</f>
        <v>0</v>
      </c>
      <c r="E66" s="33">
        <f>SUMIF('Journal stocks'!C65:C359,'Etat des stocks'!B66,'Journal stocks'!E65:E359)</f>
        <v>0</v>
      </c>
      <c r="F66" s="33">
        <f t="shared" si="0"/>
        <v>0</v>
      </c>
      <c r="G66" s="34" t="str">
        <f>IFERROR(IF(F66 &lt; VLOOKUP(B66, 'Liste produits finis'!$C$8:$E$207, 3, FALSE), "Alerte !", "Conforme ✔️"),"")</f>
        <v/>
      </c>
    </row>
    <row r="67" spans="2:7">
      <c r="B67" s="3"/>
      <c r="C67" s="3"/>
      <c r="D67" s="33">
        <f>SUMIF('Journal stocks'!C66:C360,'Etat des stocks'!B67,'Journal stocks'!D66:D360)</f>
        <v>0</v>
      </c>
      <c r="E67" s="33">
        <f>SUMIF('Journal stocks'!C66:C360,'Etat des stocks'!B67,'Journal stocks'!E66:E360)</f>
        <v>0</v>
      </c>
      <c r="F67" s="33">
        <f t="shared" si="0"/>
        <v>0</v>
      </c>
      <c r="G67" s="34" t="str">
        <f>IFERROR(IF(F67 &lt; VLOOKUP(B67, 'Liste produits finis'!$C$8:$E$207, 3, FALSE), "Alerte !", "Conforme ✔️"),"")</f>
        <v/>
      </c>
    </row>
    <row r="68" spans="2:7">
      <c r="B68" s="3"/>
      <c r="C68" s="3"/>
      <c r="D68" s="33">
        <f>SUMIF('Journal stocks'!C67:C361,'Etat des stocks'!B68,'Journal stocks'!D67:D361)</f>
        <v>0</v>
      </c>
      <c r="E68" s="33">
        <f>SUMIF('Journal stocks'!C67:C361,'Etat des stocks'!B68,'Journal stocks'!E67:E361)</f>
        <v>0</v>
      </c>
      <c r="F68" s="33">
        <f t="shared" si="0"/>
        <v>0</v>
      </c>
      <c r="G68" s="34" t="str">
        <f>IFERROR(IF(F68 &lt; VLOOKUP(B68, 'Liste produits finis'!$C$8:$E$207, 3, FALSE), "Alerte !", "Conforme ✔️"),"")</f>
        <v/>
      </c>
    </row>
    <row r="69" spans="2:7">
      <c r="B69" s="3"/>
      <c r="C69" s="3"/>
      <c r="D69" s="33">
        <f>SUMIF('Journal stocks'!C68:C362,'Etat des stocks'!B69,'Journal stocks'!D68:D362)</f>
        <v>0</v>
      </c>
      <c r="E69" s="33">
        <f>SUMIF('Journal stocks'!C68:C362,'Etat des stocks'!B69,'Journal stocks'!E68:E362)</f>
        <v>0</v>
      </c>
      <c r="F69" s="33">
        <f t="shared" si="0"/>
        <v>0</v>
      </c>
      <c r="G69" s="34" t="str">
        <f>IFERROR(IF(F69 &lt; VLOOKUP(B69, 'Liste produits finis'!$C$8:$E$207, 3, FALSE), "Alerte !", "Conforme ✔️"),"")</f>
        <v/>
      </c>
    </row>
    <row r="70" spans="2:7">
      <c r="B70" s="3"/>
      <c r="C70" s="3"/>
      <c r="D70" s="33">
        <f>SUMIF('Journal stocks'!C69:C363,'Etat des stocks'!B70,'Journal stocks'!D69:D363)</f>
        <v>0</v>
      </c>
      <c r="E70" s="33">
        <f>SUMIF('Journal stocks'!C69:C363,'Etat des stocks'!B70,'Journal stocks'!E69:E363)</f>
        <v>0</v>
      </c>
      <c r="F70" s="33">
        <f t="shared" si="0"/>
        <v>0</v>
      </c>
      <c r="G70" s="34" t="str">
        <f>IFERROR(IF(F70 &lt; VLOOKUP(B70, 'Liste produits finis'!$C$8:$E$207, 3, FALSE), "Alerte !", "Conforme ✔️"),"")</f>
        <v/>
      </c>
    </row>
    <row r="71" spans="2:7">
      <c r="B71" s="3"/>
      <c r="C71" s="3"/>
      <c r="D71" s="33">
        <f>SUMIF('Journal stocks'!C70:C364,'Etat des stocks'!B71,'Journal stocks'!D70:D364)</f>
        <v>0</v>
      </c>
      <c r="E71" s="33">
        <f>SUMIF('Journal stocks'!C70:C364,'Etat des stocks'!B71,'Journal stocks'!E70:E364)</f>
        <v>0</v>
      </c>
      <c r="F71" s="33">
        <f t="shared" si="0"/>
        <v>0</v>
      </c>
      <c r="G71" s="34" t="str">
        <f>IFERROR(IF(F71 &lt; VLOOKUP(B71, 'Liste produits finis'!$C$8:$E$207, 3, FALSE), "Alerte !", "Conforme ✔️"),"")</f>
        <v/>
      </c>
    </row>
    <row r="72" spans="2:7">
      <c r="B72" s="3"/>
      <c r="C72" s="3"/>
      <c r="D72" s="33">
        <f>SUMIF('Journal stocks'!C71:C365,'Etat des stocks'!B72,'Journal stocks'!D71:D365)</f>
        <v>0</v>
      </c>
      <c r="E72" s="33">
        <f>SUMIF('Journal stocks'!C71:C365,'Etat des stocks'!B72,'Journal stocks'!E71:E365)</f>
        <v>0</v>
      </c>
      <c r="F72" s="33">
        <f t="shared" ref="F72:F135" si="1">C72+D72-E72</f>
        <v>0</v>
      </c>
      <c r="G72" s="34" t="str">
        <f>IFERROR(IF(F72 &lt; VLOOKUP(B72, 'Liste produits finis'!$C$8:$E$207, 3, FALSE), "Alerte !", "Conforme ✔️"),"")</f>
        <v/>
      </c>
    </row>
    <row r="73" spans="2:7">
      <c r="B73" s="3"/>
      <c r="C73" s="3"/>
      <c r="D73" s="33">
        <f>SUMIF('Journal stocks'!C72:C366,'Etat des stocks'!B73,'Journal stocks'!D72:D366)</f>
        <v>0</v>
      </c>
      <c r="E73" s="33">
        <f>SUMIF('Journal stocks'!C72:C366,'Etat des stocks'!B73,'Journal stocks'!E72:E366)</f>
        <v>0</v>
      </c>
      <c r="F73" s="33">
        <f t="shared" si="1"/>
        <v>0</v>
      </c>
      <c r="G73" s="34" t="str">
        <f>IFERROR(IF(F73 &lt; VLOOKUP(B73, 'Liste produits finis'!$C$8:$E$207, 3, FALSE), "Alerte !", "Conforme ✔️"),"")</f>
        <v/>
      </c>
    </row>
    <row r="74" spans="2:7">
      <c r="B74" s="3"/>
      <c r="C74" s="3"/>
      <c r="D74" s="33">
        <f>SUMIF('Journal stocks'!C73:C367,'Etat des stocks'!B74,'Journal stocks'!D73:D367)</f>
        <v>0</v>
      </c>
      <c r="E74" s="33">
        <f>SUMIF('Journal stocks'!C73:C367,'Etat des stocks'!B74,'Journal stocks'!E73:E367)</f>
        <v>0</v>
      </c>
      <c r="F74" s="33">
        <f t="shared" si="1"/>
        <v>0</v>
      </c>
      <c r="G74" s="34" t="str">
        <f>IFERROR(IF(F74 &lt; VLOOKUP(B74, 'Liste produits finis'!$C$8:$E$207, 3, FALSE), "Alerte !", "Conforme ✔️"),"")</f>
        <v/>
      </c>
    </row>
    <row r="75" spans="2:7">
      <c r="B75" s="3"/>
      <c r="C75" s="3"/>
      <c r="D75" s="33">
        <f>SUMIF('Journal stocks'!C74:C368,'Etat des stocks'!B75,'Journal stocks'!D74:D368)</f>
        <v>0</v>
      </c>
      <c r="E75" s="33">
        <f>SUMIF('Journal stocks'!C74:C368,'Etat des stocks'!B75,'Journal stocks'!E74:E368)</f>
        <v>0</v>
      </c>
      <c r="F75" s="33">
        <f t="shared" si="1"/>
        <v>0</v>
      </c>
      <c r="G75" s="34" t="str">
        <f>IFERROR(IF(F75 &lt; VLOOKUP(B75, 'Liste produits finis'!$C$8:$E$207, 3, FALSE), "Alerte !", "Conforme ✔️"),"")</f>
        <v/>
      </c>
    </row>
    <row r="76" spans="2:7">
      <c r="B76" s="3"/>
      <c r="C76" s="3"/>
      <c r="D76" s="33">
        <f>SUMIF('Journal stocks'!C75:C369,'Etat des stocks'!B76,'Journal stocks'!D75:D369)</f>
        <v>0</v>
      </c>
      <c r="E76" s="33">
        <f>SUMIF('Journal stocks'!C75:C369,'Etat des stocks'!B76,'Journal stocks'!E75:E369)</f>
        <v>0</v>
      </c>
      <c r="F76" s="33">
        <f t="shared" si="1"/>
        <v>0</v>
      </c>
      <c r="G76" s="34" t="str">
        <f>IFERROR(IF(F76 &lt; VLOOKUP(B76, 'Liste produits finis'!$C$8:$E$207, 3, FALSE), "Alerte !", "Conforme ✔️"),"")</f>
        <v/>
      </c>
    </row>
    <row r="77" spans="2:7">
      <c r="B77" s="3"/>
      <c r="C77" s="3"/>
      <c r="D77" s="33">
        <f>SUMIF('Journal stocks'!C76:C370,'Etat des stocks'!B77,'Journal stocks'!D76:D370)</f>
        <v>0</v>
      </c>
      <c r="E77" s="33">
        <f>SUMIF('Journal stocks'!C76:C370,'Etat des stocks'!B77,'Journal stocks'!E76:E370)</f>
        <v>0</v>
      </c>
      <c r="F77" s="33">
        <f t="shared" si="1"/>
        <v>0</v>
      </c>
      <c r="G77" s="34" t="str">
        <f>IFERROR(IF(F77 &lt; VLOOKUP(B77, 'Liste produits finis'!$C$8:$E$207, 3, FALSE), "Alerte !", "Conforme ✔️"),"")</f>
        <v/>
      </c>
    </row>
    <row r="78" spans="2:7">
      <c r="B78" s="3"/>
      <c r="C78" s="3"/>
      <c r="D78" s="33">
        <f>SUMIF('Journal stocks'!C77:C371,'Etat des stocks'!B78,'Journal stocks'!D77:D371)</f>
        <v>0</v>
      </c>
      <c r="E78" s="33">
        <f>SUMIF('Journal stocks'!C77:C371,'Etat des stocks'!B78,'Journal stocks'!E77:E371)</f>
        <v>0</v>
      </c>
      <c r="F78" s="33">
        <f t="shared" si="1"/>
        <v>0</v>
      </c>
      <c r="G78" s="34" t="str">
        <f>IFERROR(IF(F78 &lt; VLOOKUP(B78, 'Liste produits finis'!$C$8:$E$207, 3, FALSE), "Alerte !", "Conforme ✔️"),"")</f>
        <v/>
      </c>
    </row>
    <row r="79" spans="2:7">
      <c r="B79" s="3"/>
      <c r="C79" s="3"/>
      <c r="D79" s="33">
        <f>SUMIF('Journal stocks'!C78:C372,'Etat des stocks'!B79,'Journal stocks'!D78:D372)</f>
        <v>0</v>
      </c>
      <c r="E79" s="33">
        <f>SUMIF('Journal stocks'!C78:C372,'Etat des stocks'!B79,'Journal stocks'!E78:E372)</f>
        <v>0</v>
      </c>
      <c r="F79" s="33">
        <f t="shared" si="1"/>
        <v>0</v>
      </c>
      <c r="G79" s="34" t="str">
        <f>IFERROR(IF(F79 &lt; VLOOKUP(B79, 'Liste produits finis'!$C$8:$E$207, 3, FALSE), "Alerte !", "Conforme ✔️"),"")</f>
        <v/>
      </c>
    </row>
    <row r="80" spans="2:7">
      <c r="B80" s="3"/>
      <c r="C80" s="3"/>
      <c r="D80" s="33">
        <f>SUMIF('Journal stocks'!C79:C373,'Etat des stocks'!B80,'Journal stocks'!D79:D373)</f>
        <v>0</v>
      </c>
      <c r="E80" s="33">
        <f>SUMIF('Journal stocks'!C79:C373,'Etat des stocks'!B80,'Journal stocks'!E79:E373)</f>
        <v>0</v>
      </c>
      <c r="F80" s="33">
        <f t="shared" si="1"/>
        <v>0</v>
      </c>
      <c r="G80" s="34" t="str">
        <f>IFERROR(IF(F80 &lt; VLOOKUP(B80, 'Liste produits finis'!$C$8:$E$207, 3, FALSE), "Alerte !", "Conforme ✔️"),"")</f>
        <v/>
      </c>
    </row>
    <row r="81" spans="2:7">
      <c r="B81" s="3"/>
      <c r="C81" s="3"/>
      <c r="D81" s="33">
        <f>SUMIF('Journal stocks'!C80:C374,'Etat des stocks'!B81,'Journal stocks'!D80:D374)</f>
        <v>0</v>
      </c>
      <c r="E81" s="33">
        <f>SUMIF('Journal stocks'!C80:C374,'Etat des stocks'!B81,'Journal stocks'!E80:E374)</f>
        <v>0</v>
      </c>
      <c r="F81" s="33">
        <f t="shared" si="1"/>
        <v>0</v>
      </c>
      <c r="G81" s="34" t="str">
        <f>IFERROR(IF(F81 &lt; VLOOKUP(B81, 'Liste produits finis'!$C$8:$E$207, 3, FALSE), "Alerte !", "Conforme ✔️"),"")</f>
        <v/>
      </c>
    </row>
    <row r="82" spans="2:7">
      <c r="B82" s="3"/>
      <c r="C82" s="3"/>
      <c r="D82" s="33">
        <f>SUMIF('Journal stocks'!C81:C375,'Etat des stocks'!B82,'Journal stocks'!D81:D375)</f>
        <v>0</v>
      </c>
      <c r="E82" s="33">
        <f>SUMIF('Journal stocks'!C81:C375,'Etat des stocks'!B82,'Journal stocks'!E81:E375)</f>
        <v>0</v>
      </c>
      <c r="F82" s="33">
        <f t="shared" si="1"/>
        <v>0</v>
      </c>
      <c r="G82" s="34" t="str">
        <f>IFERROR(IF(F82 &lt; VLOOKUP(B82, 'Liste produits finis'!$C$8:$E$207, 3, FALSE), "Alerte !", "Conforme ✔️"),"")</f>
        <v/>
      </c>
    </row>
    <row r="83" spans="2:7">
      <c r="B83" s="3"/>
      <c r="C83" s="3"/>
      <c r="D83" s="33">
        <f>SUMIF('Journal stocks'!C82:C376,'Etat des stocks'!B83,'Journal stocks'!D82:D376)</f>
        <v>0</v>
      </c>
      <c r="E83" s="33">
        <f>SUMIF('Journal stocks'!C82:C376,'Etat des stocks'!B83,'Journal stocks'!E82:E376)</f>
        <v>0</v>
      </c>
      <c r="F83" s="33">
        <f t="shared" si="1"/>
        <v>0</v>
      </c>
      <c r="G83" s="34" t="str">
        <f>IFERROR(IF(F83 &lt; VLOOKUP(B83, 'Liste produits finis'!$C$8:$E$207, 3, FALSE), "Alerte !", "Conforme ✔️"),"")</f>
        <v/>
      </c>
    </row>
    <row r="84" spans="2:7">
      <c r="B84" s="3"/>
      <c r="C84" s="3"/>
      <c r="D84" s="33">
        <f>SUMIF('Journal stocks'!C83:C377,'Etat des stocks'!B84,'Journal stocks'!D83:D377)</f>
        <v>0</v>
      </c>
      <c r="E84" s="33">
        <f>SUMIF('Journal stocks'!C83:C377,'Etat des stocks'!B84,'Journal stocks'!E83:E377)</f>
        <v>0</v>
      </c>
      <c r="F84" s="33">
        <f t="shared" si="1"/>
        <v>0</v>
      </c>
      <c r="G84" s="34" t="str">
        <f>IFERROR(IF(F84 &lt; VLOOKUP(B84, 'Liste produits finis'!$C$8:$E$207, 3, FALSE), "Alerte !", "Conforme ✔️"),"")</f>
        <v/>
      </c>
    </row>
    <row r="85" spans="2:7">
      <c r="B85" s="3"/>
      <c r="C85" s="3"/>
      <c r="D85" s="33">
        <f>SUMIF('Journal stocks'!C84:C378,'Etat des stocks'!B85,'Journal stocks'!D84:D378)</f>
        <v>0</v>
      </c>
      <c r="E85" s="33">
        <f>SUMIF('Journal stocks'!C84:C378,'Etat des stocks'!B85,'Journal stocks'!E84:E378)</f>
        <v>0</v>
      </c>
      <c r="F85" s="33">
        <f t="shared" si="1"/>
        <v>0</v>
      </c>
      <c r="G85" s="34" t="str">
        <f>IFERROR(IF(F85 &lt; VLOOKUP(B85, 'Liste produits finis'!$C$8:$E$207, 3, FALSE), "Alerte !", "Conforme ✔️"),"")</f>
        <v/>
      </c>
    </row>
    <row r="86" spans="2:7">
      <c r="B86" s="3"/>
      <c r="C86" s="3"/>
      <c r="D86" s="33">
        <f>SUMIF('Journal stocks'!C85:C379,'Etat des stocks'!B86,'Journal stocks'!D85:D379)</f>
        <v>0</v>
      </c>
      <c r="E86" s="33">
        <f>SUMIF('Journal stocks'!C85:C379,'Etat des stocks'!B86,'Journal stocks'!E85:E379)</f>
        <v>0</v>
      </c>
      <c r="F86" s="33">
        <f t="shared" si="1"/>
        <v>0</v>
      </c>
      <c r="G86" s="34" t="str">
        <f>IFERROR(IF(F86 &lt; VLOOKUP(B86, 'Liste produits finis'!$C$8:$E$207, 3, FALSE), "Alerte !", "Conforme ✔️"),"")</f>
        <v/>
      </c>
    </row>
    <row r="87" spans="2:7">
      <c r="B87" s="3"/>
      <c r="C87" s="3"/>
      <c r="D87" s="33">
        <f>SUMIF('Journal stocks'!C86:C380,'Etat des stocks'!B87,'Journal stocks'!D86:D380)</f>
        <v>0</v>
      </c>
      <c r="E87" s="33">
        <f>SUMIF('Journal stocks'!C86:C380,'Etat des stocks'!B87,'Journal stocks'!E86:E380)</f>
        <v>0</v>
      </c>
      <c r="F87" s="33">
        <f t="shared" si="1"/>
        <v>0</v>
      </c>
      <c r="G87" s="34" t="str">
        <f>IFERROR(IF(F87 &lt; VLOOKUP(B87, 'Liste produits finis'!$C$8:$E$207, 3, FALSE), "Alerte !", "Conforme ✔️"),"")</f>
        <v/>
      </c>
    </row>
    <row r="88" spans="2:7">
      <c r="B88" s="3"/>
      <c r="C88" s="3"/>
      <c r="D88" s="33">
        <f>SUMIF('Journal stocks'!C87:C381,'Etat des stocks'!B88,'Journal stocks'!D87:D381)</f>
        <v>0</v>
      </c>
      <c r="E88" s="33">
        <f>SUMIF('Journal stocks'!C87:C381,'Etat des stocks'!B88,'Journal stocks'!E87:E381)</f>
        <v>0</v>
      </c>
      <c r="F88" s="33">
        <f t="shared" si="1"/>
        <v>0</v>
      </c>
      <c r="G88" s="34" t="str">
        <f>IFERROR(IF(F88 &lt; VLOOKUP(B88, 'Liste produits finis'!$C$8:$E$207, 3, FALSE), "Alerte !", "Conforme ✔️"),"")</f>
        <v/>
      </c>
    </row>
    <row r="89" spans="2:7">
      <c r="B89" s="3"/>
      <c r="C89" s="3"/>
      <c r="D89" s="33">
        <f>SUMIF('Journal stocks'!C88:C382,'Etat des stocks'!B89,'Journal stocks'!D88:D382)</f>
        <v>0</v>
      </c>
      <c r="E89" s="33">
        <f>SUMIF('Journal stocks'!C88:C382,'Etat des stocks'!B89,'Journal stocks'!E88:E382)</f>
        <v>0</v>
      </c>
      <c r="F89" s="33">
        <f t="shared" si="1"/>
        <v>0</v>
      </c>
      <c r="G89" s="34" t="str">
        <f>IFERROR(IF(F89 &lt; VLOOKUP(B89, 'Liste produits finis'!$C$8:$E$207, 3, FALSE), "Alerte !", "Conforme ✔️"),"")</f>
        <v/>
      </c>
    </row>
    <row r="90" spans="2:7">
      <c r="B90" s="3"/>
      <c r="C90" s="3"/>
      <c r="D90" s="33">
        <f>SUMIF('Journal stocks'!C89:C383,'Etat des stocks'!B90,'Journal stocks'!D89:D383)</f>
        <v>0</v>
      </c>
      <c r="E90" s="33">
        <f>SUMIF('Journal stocks'!C89:C383,'Etat des stocks'!B90,'Journal stocks'!E89:E383)</f>
        <v>0</v>
      </c>
      <c r="F90" s="33">
        <f t="shared" si="1"/>
        <v>0</v>
      </c>
      <c r="G90" s="34" t="str">
        <f>IFERROR(IF(F90 &lt; VLOOKUP(B90, 'Liste produits finis'!$C$8:$E$207, 3, FALSE), "Alerte !", "Conforme ✔️"),"")</f>
        <v/>
      </c>
    </row>
    <row r="91" spans="2:7">
      <c r="B91" s="3"/>
      <c r="C91" s="3"/>
      <c r="D91" s="33">
        <f>SUMIF('Journal stocks'!C90:C384,'Etat des stocks'!B91,'Journal stocks'!D90:D384)</f>
        <v>0</v>
      </c>
      <c r="E91" s="33">
        <f>SUMIF('Journal stocks'!C90:C384,'Etat des stocks'!B91,'Journal stocks'!E90:E384)</f>
        <v>0</v>
      </c>
      <c r="F91" s="33">
        <f t="shared" si="1"/>
        <v>0</v>
      </c>
      <c r="G91" s="34" t="str">
        <f>IFERROR(IF(F91 &lt; VLOOKUP(B91, 'Liste produits finis'!$C$8:$E$207, 3, FALSE), "Alerte !", "Conforme ✔️"),"")</f>
        <v/>
      </c>
    </row>
    <row r="92" spans="2:7">
      <c r="B92" s="3"/>
      <c r="C92" s="3"/>
      <c r="D92" s="33">
        <f>SUMIF('Journal stocks'!C91:C385,'Etat des stocks'!B92,'Journal stocks'!D91:D385)</f>
        <v>0</v>
      </c>
      <c r="E92" s="33">
        <f>SUMIF('Journal stocks'!C91:C385,'Etat des stocks'!B92,'Journal stocks'!E91:E385)</f>
        <v>0</v>
      </c>
      <c r="F92" s="33">
        <f t="shared" si="1"/>
        <v>0</v>
      </c>
      <c r="G92" s="34" t="str">
        <f>IFERROR(IF(F92 &lt; VLOOKUP(B92, 'Liste produits finis'!$C$8:$E$207, 3, FALSE), "Alerte !", "Conforme ✔️"),"")</f>
        <v/>
      </c>
    </row>
    <row r="93" spans="2:7">
      <c r="B93" s="3"/>
      <c r="C93" s="3"/>
      <c r="D93" s="33">
        <f>SUMIF('Journal stocks'!C92:C386,'Etat des stocks'!B93,'Journal stocks'!D92:D386)</f>
        <v>0</v>
      </c>
      <c r="E93" s="33">
        <f>SUMIF('Journal stocks'!C92:C386,'Etat des stocks'!B93,'Journal stocks'!E92:E386)</f>
        <v>0</v>
      </c>
      <c r="F93" s="33">
        <f t="shared" si="1"/>
        <v>0</v>
      </c>
      <c r="G93" s="34" t="str">
        <f>IFERROR(IF(F93 &lt; VLOOKUP(B93, 'Liste produits finis'!$C$8:$E$207, 3, FALSE), "Alerte !", "Conforme ✔️"),"")</f>
        <v/>
      </c>
    </row>
    <row r="94" spans="2:7">
      <c r="B94" s="3"/>
      <c r="C94" s="3"/>
      <c r="D94" s="33">
        <f>SUMIF('Journal stocks'!C93:C387,'Etat des stocks'!B94,'Journal stocks'!D93:D387)</f>
        <v>0</v>
      </c>
      <c r="E94" s="33">
        <f>SUMIF('Journal stocks'!C93:C387,'Etat des stocks'!B94,'Journal stocks'!E93:E387)</f>
        <v>0</v>
      </c>
      <c r="F94" s="33">
        <f t="shared" si="1"/>
        <v>0</v>
      </c>
      <c r="G94" s="34" t="str">
        <f>IFERROR(IF(F94 &lt; VLOOKUP(B94, 'Liste produits finis'!$C$8:$E$207, 3, FALSE), "Alerte !", "Conforme ✔️"),"")</f>
        <v/>
      </c>
    </row>
    <row r="95" spans="2:7">
      <c r="B95" s="3"/>
      <c r="C95" s="3"/>
      <c r="D95" s="33">
        <f>SUMIF('Journal stocks'!C94:C388,'Etat des stocks'!B95,'Journal stocks'!D94:D388)</f>
        <v>0</v>
      </c>
      <c r="E95" s="33">
        <f>SUMIF('Journal stocks'!C94:C388,'Etat des stocks'!B95,'Journal stocks'!E94:E388)</f>
        <v>0</v>
      </c>
      <c r="F95" s="33">
        <f t="shared" si="1"/>
        <v>0</v>
      </c>
      <c r="G95" s="34" t="str">
        <f>IFERROR(IF(F95 &lt; VLOOKUP(B95, 'Liste produits finis'!$C$8:$E$207, 3, FALSE), "Alerte !", "Conforme ✔️"),"")</f>
        <v/>
      </c>
    </row>
    <row r="96" spans="2:7">
      <c r="B96" s="3"/>
      <c r="C96" s="3"/>
      <c r="D96" s="33">
        <f>SUMIF('Journal stocks'!C95:C389,'Etat des stocks'!B96,'Journal stocks'!D95:D389)</f>
        <v>0</v>
      </c>
      <c r="E96" s="33">
        <f>SUMIF('Journal stocks'!C95:C389,'Etat des stocks'!B96,'Journal stocks'!E95:E389)</f>
        <v>0</v>
      </c>
      <c r="F96" s="33">
        <f t="shared" si="1"/>
        <v>0</v>
      </c>
      <c r="G96" s="34" t="str">
        <f>IFERROR(IF(F96 &lt; VLOOKUP(B96, 'Liste produits finis'!$C$8:$E$207, 3, FALSE), "Alerte !", "Conforme ✔️"),"")</f>
        <v/>
      </c>
    </row>
    <row r="97" spans="2:7">
      <c r="B97" s="3"/>
      <c r="C97" s="3"/>
      <c r="D97" s="33">
        <f>SUMIF('Journal stocks'!C96:C390,'Etat des stocks'!B97,'Journal stocks'!D96:D390)</f>
        <v>0</v>
      </c>
      <c r="E97" s="33">
        <f>SUMIF('Journal stocks'!C96:C390,'Etat des stocks'!B97,'Journal stocks'!E96:E390)</f>
        <v>0</v>
      </c>
      <c r="F97" s="33">
        <f t="shared" si="1"/>
        <v>0</v>
      </c>
      <c r="G97" s="34" t="str">
        <f>IFERROR(IF(F97 &lt; VLOOKUP(B97, 'Liste produits finis'!$C$8:$E$207, 3, FALSE), "Alerte !", "Conforme ✔️"),"")</f>
        <v/>
      </c>
    </row>
    <row r="98" spans="2:7">
      <c r="B98" s="3"/>
      <c r="C98" s="3"/>
      <c r="D98" s="33">
        <f>SUMIF('Journal stocks'!C97:C391,'Etat des stocks'!B98,'Journal stocks'!D97:D391)</f>
        <v>0</v>
      </c>
      <c r="E98" s="33">
        <f>SUMIF('Journal stocks'!C97:C391,'Etat des stocks'!B98,'Journal stocks'!E97:E391)</f>
        <v>0</v>
      </c>
      <c r="F98" s="33">
        <f t="shared" si="1"/>
        <v>0</v>
      </c>
      <c r="G98" s="34" t="str">
        <f>IFERROR(IF(F98 &lt; VLOOKUP(B98, 'Liste produits finis'!$C$8:$E$207, 3, FALSE), "Alerte !", "Conforme ✔️"),"")</f>
        <v/>
      </c>
    </row>
    <row r="99" spans="2:7">
      <c r="B99" s="3"/>
      <c r="C99" s="3"/>
      <c r="D99" s="33">
        <f>SUMIF('Journal stocks'!C98:C392,'Etat des stocks'!B99,'Journal stocks'!D98:D392)</f>
        <v>0</v>
      </c>
      <c r="E99" s="33">
        <f>SUMIF('Journal stocks'!C98:C392,'Etat des stocks'!B99,'Journal stocks'!E98:E392)</f>
        <v>0</v>
      </c>
      <c r="F99" s="33">
        <f t="shared" si="1"/>
        <v>0</v>
      </c>
      <c r="G99" s="34" t="str">
        <f>IFERROR(IF(F99 &lt; VLOOKUP(B99, 'Liste produits finis'!$C$8:$E$207, 3, FALSE), "Alerte !", "Conforme ✔️"),"")</f>
        <v/>
      </c>
    </row>
    <row r="100" spans="2:7">
      <c r="B100" s="3"/>
      <c r="C100" s="3"/>
      <c r="D100" s="33">
        <f>SUMIF('Journal stocks'!C99:C393,'Etat des stocks'!B100,'Journal stocks'!D99:D393)</f>
        <v>0</v>
      </c>
      <c r="E100" s="33">
        <f>SUMIF('Journal stocks'!C99:C393,'Etat des stocks'!B100,'Journal stocks'!E99:E393)</f>
        <v>0</v>
      </c>
      <c r="F100" s="33">
        <f t="shared" si="1"/>
        <v>0</v>
      </c>
      <c r="G100" s="34" t="str">
        <f>IFERROR(IF(F100 &lt; VLOOKUP(B100, 'Liste produits finis'!$C$8:$E$207, 3, FALSE), "Alerte !", "Conforme ✔️"),"")</f>
        <v/>
      </c>
    </row>
    <row r="101" spans="2:7">
      <c r="B101" s="3"/>
      <c r="C101" s="3"/>
      <c r="D101" s="33">
        <f>SUMIF('Journal stocks'!C100:C394,'Etat des stocks'!B101,'Journal stocks'!D100:D394)</f>
        <v>0</v>
      </c>
      <c r="E101" s="33">
        <f>SUMIF('Journal stocks'!C100:C394,'Etat des stocks'!B101,'Journal stocks'!E100:E394)</f>
        <v>0</v>
      </c>
      <c r="F101" s="33">
        <f t="shared" si="1"/>
        <v>0</v>
      </c>
      <c r="G101" s="34" t="str">
        <f>IFERROR(IF(F101 &lt; VLOOKUP(B101, 'Liste produits finis'!$C$8:$E$207, 3, FALSE), "Alerte !", "Conforme ✔️"),"")</f>
        <v/>
      </c>
    </row>
    <row r="102" spans="2:7">
      <c r="B102" s="3"/>
      <c r="C102" s="3"/>
      <c r="D102" s="33">
        <f>SUMIF('Journal stocks'!C101:C395,'Etat des stocks'!B102,'Journal stocks'!D101:D395)</f>
        <v>0</v>
      </c>
      <c r="E102" s="33">
        <f>SUMIF('Journal stocks'!C101:C395,'Etat des stocks'!B102,'Journal stocks'!E101:E395)</f>
        <v>0</v>
      </c>
      <c r="F102" s="33">
        <f t="shared" si="1"/>
        <v>0</v>
      </c>
      <c r="G102" s="34" t="str">
        <f>IFERROR(IF(F102 &lt; VLOOKUP(B102, 'Liste produits finis'!$C$8:$E$207, 3, FALSE), "Alerte !", "Conforme ✔️"),"")</f>
        <v/>
      </c>
    </row>
    <row r="103" spans="2:7">
      <c r="B103" s="3"/>
      <c r="C103" s="3"/>
      <c r="D103" s="33">
        <f>SUMIF('Journal stocks'!C102:C396,'Etat des stocks'!B103,'Journal stocks'!D102:D396)</f>
        <v>0</v>
      </c>
      <c r="E103" s="33">
        <f>SUMIF('Journal stocks'!C102:C396,'Etat des stocks'!B103,'Journal stocks'!E102:E396)</f>
        <v>0</v>
      </c>
      <c r="F103" s="33">
        <f t="shared" si="1"/>
        <v>0</v>
      </c>
      <c r="G103" s="34" t="str">
        <f>IFERROR(IF(F103 &lt; VLOOKUP(B103, 'Liste produits finis'!$C$8:$E$207, 3, FALSE), "Alerte !", "Conforme ✔️"),"")</f>
        <v/>
      </c>
    </row>
    <row r="104" spans="2:7">
      <c r="B104" s="3"/>
      <c r="C104" s="3"/>
      <c r="D104" s="33">
        <f>SUMIF('Journal stocks'!C103:C397,'Etat des stocks'!B104,'Journal stocks'!D103:D397)</f>
        <v>0</v>
      </c>
      <c r="E104" s="33">
        <f>SUMIF('Journal stocks'!C103:C397,'Etat des stocks'!B104,'Journal stocks'!E103:E397)</f>
        <v>0</v>
      </c>
      <c r="F104" s="33">
        <f t="shared" si="1"/>
        <v>0</v>
      </c>
      <c r="G104" s="34" t="str">
        <f>IFERROR(IF(F104 &lt; VLOOKUP(B104, 'Liste produits finis'!$C$8:$E$207, 3, FALSE), "Alerte !", "Conforme ✔️"),"")</f>
        <v/>
      </c>
    </row>
    <row r="105" spans="2:7">
      <c r="B105" s="3"/>
      <c r="C105" s="3"/>
      <c r="D105" s="33">
        <f>SUMIF('Journal stocks'!C104:C398,'Etat des stocks'!B105,'Journal stocks'!D104:D398)</f>
        <v>0</v>
      </c>
      <c r="E105" s="33">
        <f>SUMIF('Journal stocks'!C104:C398,'Etat des stocks'!B105,'Journal stocks'!E104:E398)</f>
        <v>0</v>
      </c>
      <c r="F105" s="33">
        <f t="shared" si="1"/>
        <v>0</v>
      </c>
      <c r="G105" s="34" t="str">
        <f>IFERROR(IF(F105 &lt; VLOOKUP(B105, 'Liste produits finis'!$C$8:$E$207, 3, FALSE), "Alerte !", "Conforme ✔️"),"")</f>
        <v/>
      </c>
    </row>
    <row r="106" spans="2:7">
      <c r="B106" s="3"/>
      <c r="C106" s="3"/>
      <c r="D106" s="33">
        <f>SUMIF('Journal stocks'!C105:C399,'Etat des stocks'!B106,'Journal stocks'!D105:D399)</f>
        <v>0</v>
      </c>
      <c r="E106" s="33">
        <f>SUMIF('Journal stocks'!C105:C399,'Etat des stocks'!B106,'Journal stocks'!E105:E399)</f>
        <v>0</v>
      </c>
      <c r="F106" s="33">
        <f t="shared" si="1"/>
        <v>0</v>
      </c>
      <c r="G106" s="34" t="str">
        <f>IFERROR(IF(F106 &lt; VLOOKUP(B106, 'Liste produits finis'!$C$8:$E$207, 3, FALSE), "Alerte !", "Conforme ✔️"),"")</f>
        <v/>
      </c>
    </row>
    <row r="107" spans="2:7">
      <c r="B107" s="3"/>
      <c r="C107" s="3"/>
      <c r="D107" s="33">
        <f>SUMIF('Journal stocks'!C106:C400,'Etat des stocks'!B107,'Journal stocks'!D106:D400)</f>
        <v>0</v>
      </c>
      <c r="E107" s="33">
        <f>SUMIF('Journal stocks'!C106:C400,'Etat des stocks'!B107,'Journal stocks'!E106:E400)</f>
        <v>0</v>
      </c>
      <c r="F107" s="33">
        <f t="shared" si="1"/>
        <v>0</v>
      </c>
      <c r="G107" s="34" t="str">
        <f>IFERROR(IF(F107 &lt; VLOOKUP(B107, 'Liste produits finis'!$C$8:$E$207, 3, FALSE), "Alerte !", "Conforme ✔️"),"")</f>
        <v/>
      </c>
    </row>
    <row r="108" spans="2:7">
      <c r="B108" s="3"/>
      <c r="C108" s="3"/>
      <c r="D108" s="33">
        <f>SUMIF('Journal stocks'!C107:C401,'Etat des stocks'!B108,'Journal stocks'!D107:D401)</f>
        <v>0</v>
      </c>
      <c r="E108" s="33">
        <f>SUMIF('Journal stocks'!C107:C401,'Etat des stocks'!B108,'Journal stocks'!E107:E401)</f>
        <v>0</v>
      </c>
      <c r="F108" s="33">
        <f t="shared" si="1"/>
        <v>0</v>
      </c>
      <c r="G108" s="34" t="str">
        <f>IFERROR(IF(F108 &lt; VLOOKUP(B108, 'Liste produits finis'!$C$8:$E$207, 3, FALSE), "Alerte !", "Conforme ✔️"),"")</f>
        <v/>
      </c>
    </row>
    <row r="109" spans="2:7">
      <c r="B109" s="3"/>
      <c r="C109" s="3"/>
      <c r="D109" s="33">
        <f>SUMIF('Journal stocks'!C108:C402,'Etat des stocks'!B109,'Journal stocks'!D108:D402)</f>
        <v>0</v>
      </c>
      <c r="E109" s="33">
        <f>SUMIF('Journal stocks'!C108:C402,'Etat des stocks'!B109,'Journal stocks'!E108:E402)</f>
        <v>0</v>
      </c>
      <c r="F109" s="33">
        <f t="shared" si="1"/>
        <v>0</v>
      </c>
      <c r="G109" s="34" t="str">
        <f>IFERROR(IF(F109 &lt; VLOOKUP(B109, 'Liste produits finis'!$C$8:$E$207, 3, FALSE), "Alerte !", "Conforme ✔️"),"")</f>
        <v/>
      </c>
    </row>
    <row r="110" spans="2:7">
      <c r="B110" s="3"/>
      <c r="C110" s="3"/>
      <c r="D110" s="33">
        <f>SUMIF('Journal stocks'!C109:C403,'Etat des stocks'!B110,'Journal stocks'!D109:D403)</f>
        <v>0</v>
      </c>
      <c r="E110" s="33">
        <f>SUMIF('Journal stocks'!C109:C403,'Etat des stocks'!B110,'Journal stocks'!E109:E403)</f>
        <v>0</v>
      </c>
      <c r="F110" s="33">
        <f t="shared" si="1"/>
        <v>0</v>
      </c>
      <c r="G110" s="34" t="str">
        <f>IFERROR(IF(F110 &lt; VLOOKUP(B110, 'Liste produits finis'!$C$8:$E$207, 3, FALSE), "Alerte !", "Conforme ✔️"),"")</f>
        <v/>
      </c>
    </row>
    <row r="111" spans="2:7">
      <c r="B111" s="3"/>
      <c r="C111" s="3"/>
      <c r="D111" s="33">
        <f>SUMIF('Journal stocks'!C110:C404,'Etat des stocks'!B111,'Journal stocks'!D110:D404)</f>
        <v>0</v>
      </c>
      <c r="E111" s="33">
        <f>SUMIF('Journal stocks'!C110:C404,'Etat des stocks'!B111,'Journal stocks'!E110:E404)</f>
        <v>0</v>
      </c>
      <c r="F111" s="33">
        <f t="shared" si="1"/>
        <v>0</v>
      </c>
      <c r="G111" s="34" t="str">
        <f>IFERROR(IF(F111 &lt; VLOOKUP(B111, 'Liste produits finis'!$C$8:$E$207, 3, FALSE), "Alerte !", "Conforme ✔️"),"")</f>
        <v/>
      </c>
    </row>
    <row r="112" spans="2:7">
      <c r="B112" s="3"/>
      <c r="C112" s="3"/>
      <c r="D112" s="33">
        <f>SUMIF('Journal stocks'!C111:C405,'Etat des stocks'!B112,'Journal stocks'!D111:D405)</f>
        <v>0</v>
      </c>
      <c r="E112" s="33">
        <f>SUMIF('Journal stocks'!C111:C405,'Etat des stocks'!B112,'Journal stocks'!E111:E405)</f>
        <v>0</v>
      </c>
      <c r="F112" s="33">
        <f t="shared" si="1"/>
        <v>0</v>
      </c>
      <c r="G112" s="34" t="str">
        <f>IFERROR(IF(F112 &lt; VLOOKUP(B112, 'Liste produits finis'!$C$8:$E$207, 3, FALSE), "Alerte !", "Conforme ✔️"),"")</f>
        <v/>
      </c>
    </row>
    <row r="113" spans="2:7">
      <c r="B113" s="3"/>
      <c r="C113" s="3"/>
      <c r="D113" s="33">
        <f>SUMIF('Journal stocks'!C112:C406,'Etat des stocks'!B113,'Journal stocks'!D112:D406)</f>
        <v>0</v>
      </c>
      <c r="E113" s="33">
        <f>SUMIF('Journal stocks'!C112:C406,'Etat des stocks'!B113,'Journal stocks'!E112:E406)</f>
        <v>0</v>
      </c>
      <c r="F113" s="33">
        <f t="shared" si="1"/>
        <v>0</v>
      </c>
      <c r="G113" s="34" t="str">
        <f>IFERROR(IF(F113 &lt; VLOOKUP(B113, 'Liste produits finis'!$C$8:$E$207, 3, FALSE), "Alerte !", "Conforme ✔️"),"")</f>
        <v/>
      </c>
    </row>
    <row r="114" spans="2:7">
      <c r="B114" s="3"/>
      <c r="C114" s="3"/>
      <c r="D114" s="33">
        <f>SUMIF('Journal stocks'!C113:C407,'Etat des stocks'!B114,'Journal stocks'!D113:D407)</f>
        <v>0</v>
      </c>
      <c r="E114" s="33">
        <f>SUMIF('Journal stocks'!C113:C407,'Etat des stocks'!B114,'Journal stocks'!E113:E407)</f>
        <v>0</v>
      </c>
      <c r="F114" s="33">
        <f t="shared" si="1"/>
        <v>0</v>
      </c>
      <c r="G114" s="34" t="str">
        <f>IFERROR(IF(F114 &lt; VLOOKUP(B114, 'Liste produits finis'!$C$8:$E$207, 3, FALSE), "Alerte !", "Conforme ✔️"),"")</f>
        <v/>
      </c>
    </row>
    <row r="115" spans="2:7">
      <c r="B115" s="3"/>
      <c r="C115" s="3"/>
      <c r="D115" s="33">
        <f>SUMIF('Journal stocks'!C114:C408,'Etat des stocks'!B115,'Journal stocks'!D114:D408)</f>
        <v>0</v>
      </c>
      <c r="E115" s="33">
        <f>SUMIF('Journal stocks'!C114:C408,'Etat des stocks'!B115,'Journal stocks'!E114:E408)</f>
        <v>0</v>
      </c>
      <c r="F115" s="33">
        <f t="shared" si="1"/>
        <v>0</v>
      </c>
      <c r="G115" s="34" t="str">
        <f>IFERROR(IF(F115 &lt; VLOOKUP(B115, 'Liste produits finis'!$C$8:$E$207, 3, FALSE), "Alerte !", "Conforme ✔️"),"")</f>
        <v/>
      </c>
    </row>
    <row r="116" spans="2:7">
      <c r="B116" s="3"/>
      <c r="C116" s="3"/>
      <c r="D116" s="33">
        <f>SUMIF('Journal stocks'!C115:C409,'Etat des stocks'!B116,'Journal stocks'!D115:D409)</f>
        <v>0</v>
      </c>
      <c r="E116" s="33">
        <f>SUMIF('Journal stocks'!C115:C409,'Etat des stocks'!B116,'Journal stocks'!E115:E409)</f>
        <v>0</v>
      </c>
      <c r="F116" s="33">
        <f t="shared" si="1"/>
        <v>0</v>
      </c>
      <c r="G116" s="34" t="str">
        <f>IFERROR(IF(F116 &lt; VLOOKUP(B116, 'Liste produits finis'!$C$8:$E$207, 3, FALSE), "Alerte !", "Conforme ✔️"),"")</f>
        <v/>
      </c>
    </row>
    <row r="117" spans="2:7">
      <c r="B117" s="3"/>
      <c r="C117" s="3"/>
      <c r="D117" s="33">
        <f>SUMIF('Journal stocks'!C116:C410,'Etat des stocks'!B117,'Journal stocks'!D116:D410)</f>
        <v>0</v>
      </c>
      <c r="E117" s="33">
        <f>SUMIF('Journal stocks'!C116:C410,'Etat des stocks'!B117,'Journal stocks'!E116:E410)</f>
        <v>0</v>
      </c>
      <c r="F117" s="33">
        <f t="shared" si="1"/>
        <v>0</v>
      </c>
      <c r="G117" s="34" t="str">
        <f>IFERROR(IF(F117 &lt; VLOOKUP(B117, 'Liste produits finis'!$C$8:$E$207, 3, FALSE), "Alerte !", "Conforme ✔️"),"")</f>
        <v/>
      </c>
    </row>
    <row r="118" spans="2:7">
      <c r="B118" s="3"/>
      <c r="C118" s="3"/>
      <c r="D118" s="33">
        <f>SUMIF('Journal stocks'!C117:C411,'Etat des stocks'!B118,'Journal stocks'!D117:D411)</f>
        <v>0</v>
      </c>
      <c r="E118" s="33">
        <f>SUMIF('Journal stocks'!C117:C411,'Etat des stocks'!B118,'Journal stocks'!E117:E411)</f>
        <v>0</v>
      </c>
      <c r="F118" s="33">
        <f t="shared" si="1"/>
        <v>0</v>
      </c>
      <c r="G118" s="34" t="str">
        <f>IFERROR(IF(F118 &lt; VLOOKUP(B118, 'Liste produits finis'!$C$8:$E$207, 3, FALSE), "Alerte !", "Conforme ✔️"),"")</f>
        <v/>
      </c>
    </row>
    <row r="119" spans="2:7">
      <c r="B119" s="3"/>
      <c r="C119" s="3"/>
      <c r="D119" s="33">
        <f>SUMIF('Journal stocks'!C118:C412,'Etat des stocks'!B119,'Journal stocks'!D118:D412)</f>
        <v>0</v>
      </c>
      <c r="E119" s="33">
        <f>SUMIF('Journal stocks'!C118:C412,'Etat des stocks'!B119,'Journal stocks'!E118:E412)</f>
        <v>0</v>
      </c>
      <c r="F119" s="33">
        <f t="shared" si="1"/>
        <v>0</v>
      </c>
      <c r="G119" s="34" t="str">
        <f>IFERROR(IF(F119 &lt; VLOOKUP(B119, 'Liste produits finis'!$C$8:$E$207, 3, FALSE), "Alerte !", "Conforme ✔️"),"")</f>
        <v/>
      </c>
    </row>
    <row r="120" spans="2:7">
      <c r="B120" s="3"/>
      <c r="C120" s="3"/>
      <c r="D120" s="33">
        <f>SUMIF('Journal stocks'!C119:C413,'Etat des stocks'!B120,'Journal stocks'!D119:D413)</f>
        <v>0</v>
      </c>
      <c r="E120" s="33">
        <f>SUMIF('Journal stocks'!C119:C413,'Etat des stocks'!B120,'Journal stocks'!E119:E413)</f>
        <v>0</v>
      </c>
      <c r="F120" s="33">
        <f t="shared" si="1"/>
        <v>0</v>
      </c>
      <c r="G120" s="34" t="str">
        <f>IFERROR(IF(F120 &lt; VLOOKUP(B120, 'Liste produits finis'!$C$8:$E$207, 3, FALSE), "Alerte !", "Conforme ✔️"),"")</f>
        <v/>
      </c>
    </row>
    <row r="121" spans="2:7">
      <c r="B121" s="3"/>
      <c r="C121" s="3"/>
      <c r="D121" s="33">
        <f>SUMIF('Journal stocks'!C120:C414,'Etat des stocks'!B121,'Journal stocks'!D120:D414)</f>
        <v>0</v>
      </c>
      <c r="E121" s="33">
        <f>SUMIF('Journal stocks'!C120:C414,'Etat des stocks'!B121,'Journal stocks'!E120:E414)</f>
        <v>0</v>
      </c>
      <c r="F121" s="33">
        <f t="shared" si="1"/>
        <v>0</v>
      </c>
      <c r="G121" s="34" t="str">
        <f>IFERROR(IF(F121 &lt; VLOOKUP(B121, 'Liste produits finis'!$C$8:$E$207, 3, FALSE), "Alerte !", "Conforme ✔️"),"")</f>
        <v/>
      </c>
    </row>
    <row r="122" spans="2:7">
      <c r="B122" s="3"/>
      <c r="C122" s="3"/>
      <c r="D122" s="33">
        <f>SUMIF('Journal stocks'!C121:C415,'Etat des stocks'!B122,'Journal stocks'!D121:D415)</f>
        <v>0</v>
      </c>
      <c r="E122" s="33">
        <f>SUMIF('Journal stocks'!C121:C415,'Etat des stocks'!B122,'Journal stocks'!E121:E415)</f>
        <v>0</v>
      </c>
      <c r="F122" s="33">
        <f t="shared" si="1"/>
        <v>0</v>
      </c>
      <c r="G122" s="34" t="str">
        <f>IFERROR(IF(F122 &lt; VLOOKUP(B122, 'Liste produits finis'!$C$8:$E$207, 3, FALSE), "Alerte !", "Conforme ✔️"),"")</f>
        <v/>
      </c>
    </row>
    <row r="123" spans="2:7">
      <c r="B123" s="3"/>
      <c r="C123" s="3"/>
      <c r="D123" s="33">
        <f>SUMIF('Journal stocks'!C122:C416,'Etat des stocks'!B123,'Journal stocks'!D122:D416)</f>
        <v>0</v>
      </c>
      <c r="E123" s="33">
        <f>SUMIF('Journal stocks'!C122:C416,'Etat des stocks'!B123,'Journal stocks'!E122:E416)</f>
        <v>0</v>
      </c>
      <c r="F123" s="33">
        <f t="shared" si="1"/>
        <v>0</v>
      </c>
      <c r="G123" s="34" t="str">
        <f>IFERROR(IF(F123 &lt; VLOOKUP(B123, 'Liste produits finis'!$C$8:$E$207, 3, FALSE), "Alerte !", "Conforme ✔️"),"")</f>
        <v/>
      </c>
    </row>
    <row r="124" spans="2:7">
      <c r="B124" s="3"/>
      <c r="C124" s="3"/>
      <c r="D124" s="33">
        <f>SUMIF('Journal stocks'!C123:C417,'Etat des stocks'!B124,'Journal stocks'!D123:D417)</f>
        <v>0</v>
      </c>
      <c r="E124" s="33">
        <f>SUMIF('Journal stocks'!C123:C417,'Etat des stocks'!B124,'Journal stocks'!E123:E417)</f>
        <v>0</v>
      </c>
      <c r="F124" s="33">
        <f t="shared" si="1"/>
        <v>0</v>
      </c>
      <c r="G124" s="34" t="str">
        <f>IFERROR(IF(F124 &lt; VLOOKUP(B124, 'Liste produits finis'!$C$8:$E$207, 3, FALSE), "Alerte !", "Conforme ✔️"),"")</f>
        <v/>
      </c>
    </row>
    <row r="125" spans="2:7">
      <c r="B125" s="3"/>
      <c r="C125" s="3"/>
      <c r="D125" s="33">
        <f>SUMIF('Journal stocks'!C124:C418,'Etat des stocks'!B125,'Journal stocks'!D124:D418)</f>
        <v>0</v>
      </c>
      <c r="E125" s="33">
        <f>SUMIF('Journal stocks'!C124:C418,'Etat des stocks'!B125,'Journal stocks'!E124:E418)</f>
        <v>0</v>
      </c>
      <c r="F125" s="33">
        <f t="shared" si="1"/>
        <v>0</v>
      </c>
      <c r="G125" s="34" t="str">
        <f>IFERROR(IF(F125 &lt; VLOOKUP(B125, 'Liste produits finis'!$C$8:$E$207, 3, FALSE), "Alerte !", "Conforme ✔️"),"")</f>
        <v/>
      </c>
    </row>
    <row r="126" spans="2:7">
      <c r="B126" s="3"/>
      <c r="C126" s="3"/>
      <c r="D126" s="33">
        <f>SUMIF('Journal stocks'!C125:C419,'Etat des stocks'!B126,'Journal stocks'!D125:D419)</f>
        <v>0</v>
      </c>
      <c r="E126" s="33">
        <f>SUMIF('Journal stocks'!C125:C419,'Etat des stocks'!B126,'Journal stocks'!E125:E419)</f>
        <v>0</v>
      </c>
      <c r="F126" s="33">
        <f t="shared" si="1"/>
        <v>0</v>
      </c>
      <c r="G126" s="34" t="str">
        <f>IFERROR(IF(F126 &lt; VLOOKUP(B126, 'Liste produits finis'!$C$8:$E$207, 3, FALSE), "Alerte !", "Conforme ✔️"),"")</f>
        <v/>
      </c>
    </row>
    <row r="127" spans="2:7">
      <c r="B127" s="3"/>
      <c r="C127" s="3"/>
      <c r="D127" s="33">
        <f>SUMIF('Journal stocks'!C126:C420,'Etat des stocks'!B127,'Journal stocks'!D126:D420)</f>
        <v>0</v>
      </c>
      <c r="E127" s="33">
        <f>SUMIF('Journal stocks'!C126:C420,'Etat des stocks'!B127,'Journal stocks'!E126:E420)</f>
        <v>0</v>
      </c>
      <c r="F127" s="33">
        <f t="shared" si="1"/>
        <v>0</v>
      </c>
      <c r="G127" s="34" t="str">
        <f>IFERROR(IF(F127 &lt; VLOOKUP(B127, 'Liste produits finis'!$C$8:$E$207, 3, FALSE), "Alerte !", "Conforme ✔️"),"")</f>
        <v/>
      </c>
    </row>
    <row r="128" spans="2:7">
      <c r="B128" s="3"/>
      <c r="C128" s="3"/>
      <c r="D128" s="33">
        <f>SUMIF('Journal stocks'!C127:C421,'Etat des stocks'!B128,'Journal stocks'!D127:D421)</f>
        <v>0</v>
      </c>
      <c r="E128" s="33">
        <f>SUMIF('Journal stocks'!C127:C421,'Etat des stocks'!B128,'Journal stocks'!E127:E421)</f>
        <v>0</v>
      </c>
      <c r="F128" s="33">
        <f t="shared" si="1"/>
        <v>0</v>
      </c>
      <c r="G128" s="34" t="str">
        <f>IFERROR(IF(F128 &lt; VLOOKUP(B128, 'Liste produits finis'!$C$8:$E$207, 3, FALSE), "Alerte !", "Conforme ✔️"),"")</f>
        <v/>
      </c>
    </row>
    <row r="129" spans="2:7">
      <c r="B129" s="3"/>
      <c r="C129" s="3"/>
      <c r="D129" s="33">
        <f>SUMIF('Journal stocks'!C128:C422,'Etat des stocks'!B129,'Journal stocks'!D128:D422)</f>
        <v>0</v>
      </c>
      <c r="E129" s="33">
        <f>SUMIF('Journal stocks'!C128:C422,'Etat des stocks'!B129,'Journal stocks'!E128:E422)</f>
        <v>0</v>
      </c>
      <c r="F129" s="33">
        <f t="shared" si="1"/>
        <v>0</v>
      </c>
      <c r="G129" s="34" t="str">
        <f>IFERROR(IF(F129 &lt; VLOOKUP(B129, 'Liste produits finis'!$C$8:$E$207, 3, FALSE), "Alerte !", "Conforme ✔️"),"")</f>
        <v/>
      </c>
    </row>
    <row r="130" spans="2:7">
      <c r="B130" s="3"/>
      <c r="C130" s="3"/>
      <c r="D130" s="33">
        <f>SUMIF('Journal stocks'!C129:C423,'Etat des stocks'!B130,'Journal stocks'!D129:D423)</f>
        <v>0</v>
      </c>
      <c r="E130" s="33">
        <f>SUMIF('Journal stocks'!C129:C423,'Etat des stocks'!B130,'Journal stocks'!E129:E423)</f>
        <v>0</v>
      </c>
      <c r="F130" s="33">
        <f t="shared" si="1"/>
        <v>0</v>
      </c>
      <c r="G130" s="34" t="str">
        <f>IFERROR(IF(F130 &lt; VLOOKUP(B130, 'Liste produits finis'!$C$8:$E$207, 3, FALSE), "Alerte !", "Conforme ✔️"),"")</f>
        <v/>
      </c>
    </row>
    <row r="131" spans="2:7">
      <c r="B131" s="3"/>
      <c r="C131" s="3"/>
      <c r="D131" s="33">
        <f>SUMIF('Journal stocks'!C130:C424,'Etat des stocks'!B131,'Journal stocks'!D130:D424)</f>
        <v>0</v>
      </c>
      <c r="E131" s="33">
        <f>SUMIF('Journal stocks'!C130:C424,'Etat des stocks'!B131,'Journal stocks'!E130:E424)</f>
        <v>0</v>
      </c>
      <c r="F131" s="33">
        <f t="shared" si="1"/>
        <v>0</v>
      </c>
      <c r="G131" s="34" t="str">
        <f>IFERROR(IF(F131 &lt; VLOOKUP(B131, 'Liste produits finis'!$C$8:$E$207, 3, FALSE), "Alerte !", "Conforme ✔️"),"")</f>
        <v/>
      </c>
    </row>
    <row r="132" spans="2:7">
      <c r="B132" s="3"/>
      <c r="C132" s="3"/>
      <c r="D132" s="33">
        <f>SUMIF('Journal stocks'!C131:C425,'Etat des stocks'!B132,'Journal stocks'!D131:D425)</f>
        <v>0</v>
      </c>
      <c r="E132" s="33">
        <f>SUMIF('Journal stocks'!C131:C425,'Etat des stocks'!B132,'Journal stocks'!E131:E425)</f>
        <v>0</v>
      </c>
      <c r="F132" s="33">
        <f t="shared" si="1"/>
        <v>0</v>
      </c>
      <c r="G132" s="34" t="str">
        <f>IFERROR(IF(F132 &lt; VLOOKUP(B132, 'Liste produits finis'!$C$8:$E$207, 3, FALSE), "Alerte !", "Conforme ✔️"),"")</f>
        <v/>
      </c>
    </row>
    <row r="133" spans="2:7">
      <c r="B133" s="3"/>
      <c r="C133" s="3"/>
      <c r="D133" s="33">
        <f>SUMIF('Journal stocks'!C132:C426,'Etat des stocks'!B133,'Journal stocks'!D132:D426)</f>
        <v>0</v>
      </c>
      <c r="E133" s="33">
        <f>SUMIF('Journal stocks'!C132:C426,'Etat des stocks'!B133,'Journal stocks'!E132:E426)</f>
        <v>0</v>
      </c>
      <c r="F133" s="33">
        <f t="shared" si="1"/>
        <v>0</v>
      </c>
      <c r="G133" s="34" t="str">
        <f>IFERROR(IF(F133 &lt; VLOOKUP(B133, 'Liste produits finis'!$C$8:$E$207, 3, FALSE), "Alerte !", "Conforme ✔️"),"")</f>
        <v/>
      </c>
    </row>
    <row r="134" spans="2:7">
      <c r="B134" s="3"/>
      <c r="C134" s="3"/>
      <c r="D134" s="33">
        <f>SUMIF('Journal stocks'!C133:C427,'Etat des stocks'!B134,'Journal stocks'!D133:D427)</f>
        <v>0</v>
      </c>
      <c r="E134" s="33">
        <f>SUMIF('Journal stocks'!C133:C427,'Etat des stocks'!B134,'Journal stocks'!E133:E427)</f>
        <v>0</v>
      </c>
      <c r="F134" s="33">
        <f t="shared" si="1"/>
        <v>0</v>
      </c>
      <c r="G134" s="34" t="str">
        <f>IFERROR(IF(F134 &lt; VLOOKUP(B134, 'Liste produits finis'!$C$8:$E$207, 3, FALSE), "Alerte !", "Conforme ✔️"),"")</f>
        <v/>
      </c>
    </row>
    <row r="135" spans="2:7">
      <c r="B135" s="3"/>
      <c r="C135" s="3"/>
      <c r="D135" s="33">
        <f>SUMIF('Journal stocks'!C134:C428,'Etat des stocks'!B135,'Journal stocks'!D134:D428)</f>
        <v>0</v>
      </c>
      <c r="E135" s="33">
        <f>SUMIF('Journal stocks'!C134:C428,'Etat des stocks'!B135,'Journal stocks'!E134:E428)</f>
        <v>0</v>
      </c>
      <c r="F135" s="33">
        <f t="shared" si="1"/>
        <v>0</v>
      </c>
      <c r="G135" s="34" t="str">
        <f>IFERROR(IF(F135 &lt; VLOOKUP(B135, 'Liste produits finis'!$C$8:$E$207, 3, FALSE), "Alerte !", "Conforme ✔️"),"")</f>
        <v/>
      </c>
    </row>
    <row r="136" spans="2:7">
      <c r="B136" s="3"/>
      <c r="C136" s="3"/>
      <c r="D136" s="33">
        <f>SUMIF('Journal stocks'!C135:C429,'Etat des stocks'!B136,'Journal stocks'!D135:D429)</f>
        <v>0</v>
      </c>
      <c r="E136" s="33">
        <f>SUMIF('Journal stocks'!C135:C429,'Etat des stocks'!B136,'Journal stocks'!E135:E429)</f>
        <v>0</v>
      </c>
      <c r="F136" s="33">
        <f t="shared" ref="F136:F199" si="2">C136+D136-E136</f>
        <v>0</v>
      </c>
      <c r="G136" s="34" t="str">
        <f>IFERROR(IF(F136 &lt; VLOOKUP(B136, 'Liste produits finis'!$C$8:$E$207, 3, FALSE), "Alerte !", "Conforme ✔️"),"")</f>
        <v/>
      </c>
    </row>
    <row r="137" spans="2:7">
      <c r="B137" s="3"/>
      <c r="C137" s="3"/>
      <c r="D137" s="33">
        <f>SUMIF('Journal stocks'!C136:C430,'Etat des stocks'!B137,'Journal stocks'!D136:D430)</f>
        <v>0</v>
      </c>
      <c r="E137" s="33">
        <f>SUMIF('Journal stocks'!C136:C430,'Etat des stocks'!B137,'Journal stocks'!E136:E430)</f>
        <v>0</v>
      </c>
      <c r="F137" s="33">
        <f t="shared" si="2"/>
        <v>0</v>
      </c>
      <c r="G137" s="34" t="str">
        <f>IFERROR(IF(F137 &lt; VLOOKUP(B137, 'Liste produits finis'!$C$8:$E$207, 3, FALSE), "Alerte !", "Conforme ✔️"),"")</f>
        <v/>
      </c>
    </row>
    <row r="138" spans="2:7">
      <c r="B138" s="3"/>
      <c r="C138" s="3"/>
      <c r="D138" s="33">
        <f>SUMIF('Journal stocks'!C137:C431,'Etat des stocks'!B138,'Journal stocks'!D137:D431)</f>
        <v>0</v>
      </c>
      <c r="E138" s="33">
        <f>SUMIF('Journal stocks'!C137:C431,'Etat des stocks'!B138,'Journal stocks'!E137:E431)</f>
        <v>0</v>
      </c>
      <c r="F138" s="33">
        <f t="shared" si="2"/>
        <v>0</v>
      </c>
      <c r="G138" s="34" t="str">
        <f>IFERROR(IF(F138 &lt; VLOOKUP(B138, 'Liste produits finis'!$C$8:$E$207, 3, FALSE), "Alerte !", "Conforme ✔️"),"")</f>
        <v/>
      </c>
    </row>
    <row r="139" spans="2:7">
      <c r="B139" s="3"/>
      <c r="C139" s="3"/>
      <c r="D139" s="33">
        <f>SUMIF('Journal stocks'!C138:C432,'Etat des stocks'!B139,'Journal stocks'!D138:D432)</f>
        <v>0</v>
      </c>
      <c r="E139" s="33">
        <f>SUMIF('Journal stocks'!C138:C432,'Etat des stocks'!B139,'Journal stocks'!E138:E432)</f>
        <v>0</v>
      </c>
      <c r="F139" s="33">
        <f t="shared" si="2"/>
        <v>0</v>
      </c>
      <c r="G139" s="34" t="str">
        <f>IFERROR(IF(F139 &lt; VLOOKUP(B139, 'Liste produits finis'!$C$8:$E$207, 3, FALSE), "Alerte !", "Conforme ✔️"),"")</f>
        <v/>
      </c>
    </row>
    <row r="140" spans="2:7">
      <c r="B140" s="3"/>
      <c r="C140" s="3"/>
      <c r="D140" s="33">
        <f>SUMIF('Journal stocks'!C139:C433,'Etat des stocks'!B140,'Journal stocks'!D139:D433)</f>
        <v>0</v>
      </c>
      <c r="E140" s="33">
        <f>SUMIF('Journal stocks'!C139:C433,'Etat des stocks'!B140,'Journal stocks'!E139:E433)</f>
        <v>0</v>
      </c>
      <c r="F140" s="33">
        <f t="shared" si="2"/>
        <v>0</v>
      </c>
      <c r="G140" s="34" t="str">
        <f>IFERROR(IF(F140 &lt; VLOOKUP(B140, 'Liste produits finis'!$C$8:$E$207, 3, FALSE), "Alerte !", "Conforme ✔️"),"")</f>
        <v/>
      </c>
    </row>
    <row r="141" spans="2:7">
      <c r="B141" s="3"/>
      <c r="C141" s="3"/>
      <c r="D141" s="33">
        <f>SUMIF('Journal stocks'!C140:C434,'Etat des stocks'!B141,'Journal stocks'!D140:D434)</f>
        <v>0</v>
      </c>
      <c r="E141" s="33">
        <f>SUMIF('Journal stocks'!C140:C434,'Etat des stocks'!B141,'Journal stocks'!E140:E434)</f>
        <v>0</v>
      </c>
      <c r="F141" s="33">
        <f t="shared" si="2"/>
        <v>0</v>
      </c>
      <c r="G141" s="34" t="str">
        <f>IFERROR(IF(F141 &lt; VLOOKUP(B141, 'Liste produits finis'!$C$8:$E$207, 3, FALSE), "Alerte !", "Conforme ✔️"),"")</f>
        <v/>
      </c>
    </row>
    <row r="142" spans="2:7">
      <c r="B142" s="3"/>
      <c r="C142" s="3"/>
      <c r="D142" s="33">
        <f>SUMIF('Journal stocks'!C141:C435,'Etat des stocks'!B142,'Journal stocks'!D141:D435)</f>
        <v>0</v>
      </c>
      <c r="E142" s="33">
        <f>SUMIF('Journal stocks'!C141:C435,'Etat des stocks'!B142,'Journal stocks'!E141:E435)</f>
        <v>0</v>
      </c>
      <c r="F142" s="33">
        <f t="shared" si="2"/>
        <v>0</v>
      </c>
      <c r="G142" s="34" t="str">
        <f>IFERROR(IF(F142 &lt; VLOOKUP(B142, 'Liste produits finis'!$C$8:$E$207, 3, FALSE), "Alerte !", "Conforme ✔️"),"")</f>
        <v/>
      </c>
    </row>
    <row r="143" spans="2:7">
      <c r="B143" s="3"/>
      <c r="C143" s="3"/>
      <c r="D143" s="33">
        <f>SUMIF('Journal stocks'!C142:C436,'Etat des stocks'!B143,'Journal stocks'!D142:D436)</f>
        <v>0</v>
      </c>
      <c r="E143" s="33">
        <f>SUMIF('Journal stocks'!C142:C436,'Etat des stocks'!B143,'Journal stocks'!E142:E436)</f>
        <v>0</v>
      </c>
      <c r="F143" s="33">
        <f t="shared" si="2"/>
        <v>0</v>
      </c>
      <c r="G143" s="34" t="str">
        <f>IFERROR(IF(F143 &lt; VLOOKUP(B143, 'Liste produits finis'!$C$8:$E$207, 3, FALSE), "Alerte !", "Conforme ✔️"),"")</f>
        <v/>
      </c>
    </row>
    <row r="144" spans="2:7">
      <c r="B144" s="3"/>
      <c r="C144" s="3"/>
      <c r="D144" s="33">
        <f>SUMIF('Journal stocks'!C143:C437,'Etat des stocks'!B144,'Journal stocks'!D143:D437)</f>
        <v>0</v>
      </c>
      <c r="E144" s="33">
        <f>SUMIF('Journal stocks'!C143:C437,'Etat des stocks'!B144,'Journal stocks'!E143:E437)</f>
        <v>0</v>
      </c>
      <c r="F144" s="33">
        <f t="shared" si="2"/>
        <v>0</v>
      </c>
      <c r="G144" s="34" t="str">
        <f>IFERROR(IF(F144 &lt; VLOOKUP(B144, 'Liste produits finis'!$C$8:$E$207, 3, FALSE), "Alerte !", "Conforme ✔️"),"")</f>
        <v/>
      </c>
    </row>
    <row r="145" spans="2:7">
      <c r="B145" s="3"/>
      <c r="C145" s="3"/>
      <c r="D145" s="33">
        <f>SUMIF('Journal stocks'!C144:C438,'Etat des stocks'!B145,'Journal stocks'!D144:D438)</f>
        <v>0</v>
      </c>
      <c r="E145" s="33">
        <f>SUMIF('Journal stocks'!C144:C438,'Etat des stocks'!B145,'Journal stocks'!E144:E438)</f>
        <v>0</v>
      </c>
      <c r="F145" s="33">
        <f t="shared" si="2"/>
        <v>0</v>
      </c>
      <c r="G145" s="34" t="str">
        <f>IFERROR(IF(F145 &lt; VLOOKUP(B145, 'Liste produits finis'!$C$8:$E$207, 3, FALSE), "Alerte !", "Conforme ✔️"),"")</f>
        <v/>
      </c>
    </row>
    <row r="146" spans="2:7">
      <c r="B146" s="3"/>
      <c r="C146" s="3"/>
      <c r="D146" s="33">
        <f>SUMIF('Journal stocks'!C145:C439,'Etat des stocks'!B146,'Journal stocks'!D145:D439)</f>
        <v>0</v>
      </c>
      <c r="E146" s="33">
        <f>SUMIF('Journal stocks'!C145:C439,'Etat des stocks'!B146,'Journal stocks'!E145:E439)</f>
        <v>0</v>
      </c>
      <c r="F146" s="33">
        <f t="shared" si="2"/>
        <v>0</v>
      </c>
      <c r="G146" s="34" t="str">
        <f>IFERROR(IF(F146 &lt; VLOOKUP(B146, 'Liste produits finis'!$C$8:$E$207, 3, FALSE), "Alerte !", "Conforme ✔️"),"")</f>
        <v/>
      </c>
    </row>
    <row r="147" spans="2:7">
      <c r="B147" s="3"/>
      <c r="C147" s="3"/>
      <c r="D147" s="33">
        <f>SUMIF('Journal stocks'!C146:C440,'Etat des stocks'!B147,'Journal stocks'!D146:D440)</f>
        <v>0</v>
      </c>
      <c r="E147" s="33">
        <f>SUMIF('Journal stocks'!C146:C440,'Etat des stocks'!B147,'Journal stocks'!E146:E440)</f>
        <v>0</v>
      </c>
      <c r="F147" s="33">
        <f t="shared" si="2"/>
        <v>0</v>
      </c>
      <c r="G147" s="34" t="str">
        <f>IFERROR(IF(F147 &lt; VLOOKUP(B147, 'Liste produits finis'!$C$8:$E$207, 3, FALSE), "Alerte !", "Conforme ✔️"),"")</f>
        <v/>
      </c>
    </row>
    <row r="148" spans="2:7">
      <c r="B148" s="3"/>
      <c r="C148" s="3"/>
      <c r="D148" s="33">
        <f>SUMIF('Journal stocks'!C147:C441,'Etat des stocks'!B148,'Journal stocks'!D147:D441)</f>
        <v>0</v>
      </c>
      <c r="E148" s="33">
        <f>SUMIF('Journal stocks'!C147:C441,'Etat des stocks'!B148,'Journal stocks'!E147:E441)</f>
        <v>0</v>
      </c>
      <c r="F148" s="33">
        <f t="shared" si="2"/>
        <v>0</v>
      </c>
      <c r="G148" s="34" t="str">
        <f>IFERROR(IF(F148 &lt; VLOOKUP(B148, 'Liste produits finis'!$C$8:$E$207, 3, FALSE), "Alerte !", "Conforme ✔️"),"")</f>
        <v/>
      </c>
    </row>
    <row r="149" spans="2:7">
      <c r="B149" s="3"/>
      <c r="C149" s="3"/>
      <c r="D149" s="33">
        <f>SUMIF('Journal stocks'!C148:C442,'Etat des stocks'!B149,'Journal stocks'!D148:D442)</f>
        <v>0</v>
      </c>
      <c r="E149" s="33">
        <f>SUMIF('Journal stocks'!C148:C442,'Etat des stocks'!B149,'Journal stocks'!E148:E442)</f>
        <v>0</v>
      </c>
      <c r="F149" s="33">
        <f t="shared" si="2"/>
        <v>0</v>
      </c>
      <c r="G149" s="34" t="str">
        <f>IFERROR(IF(F149 &lt; VLOOKUP(B149, 'Liste produits finis'!$C$8:$E$207, 3, FALSE), "Alerte !", "Conforme ✔️"),"")</f>
        <v/>
      </c>
    </row>
    <row r="150" spans="2:7">
      <c r="B150" s="3"/>
      <c r="C150" s="3"/>
      <c r="D150" s="33">
        <f>SUMIF('Journal stocks'!C149:C443,'Etat des stocks'!B150,'Journal stocks'!D149:D443)</f>
        <v>0</v>
      </c>
      <c r="E150" s="33">
        <f>SUMIF('Journal stocks'!C149:C443,'Etat des stocks'!B150,'Journal stocks'!E149:E443)</f>
        <v>0</v>
      </c>
      <c r="F150" s="33">
        <f t="shared" si="2"/>
        <v>0</v>
      </c>
      <c r="G150" s="34" t="str">
        <f>IFERROR(IF(F150 &lt; VLOOKUP(B150, 'Liste produits finis'!$C$8:$E$207, 3, FALSE), "Alerte !", "Conforme ✔️"),"")</f>
        <v/>
      </c>
    </row>
    <row r="151" spans="2:7">
      <c r="B151" s="3"/>
      <c r="C151" s="3"/>
      <c r="D151" s="33">
        <f>SUMIF('Journal stocks'!C150:C444,'Etat des stocks'!B151,'Journal stocks'!D150:D444)</f>
        <v>0</v>
      </c>
      <c r="E151" s="33">
        <f>SUMIF('Journal stocks'!C150:C444,'Etat des stocks'!B151,'Journal stocks'!E150:E444)</f>
        <v>0</v>
      </c>
      <c r="F151" s="33">
        <f t="shared" si="2"/>
        <v>0</v>
      </c>
      <c r="G151" s="34" t="str">
        <f>IFERROR(IF(F151 &lt; VLOOKUP(B151, 'Liste produits finis'!$C$8:$E$207, 3, FALSE), "Alerte !", "Conforme ✔️"),"")</f>
        <v/>
      </c>
    </row>
    <row r="152" spans="2:7">
      <c r="B152" s="3"/>
      <c r="C152" s="3"/>
      <c r="D152" s="33">
        <f>SUMIF('Journal stocks'!C151:C445,'Etat des stocks'!B152,'Journal stocks'!D151:D445)</f>
        <v>0</v>
      </c>
      <c r="E152" s="33">
        <f>SUMIF('Journal stocks'!C151:C445,'Etat des stocks'!B152,'Journal stocks'!E151:E445)</f>
        <v>0</v>
      </c>
      <c r="F152" s="33">
        <f t="shared" si="2"/>
        <v>0</v>
      </c>
      <c r="G152" s="34" t="str">
        <f>IFERROR(IF(F152 &lt; VLOOKUP(B152, 'Liste produits finis'!$C$8:$E$207, 3, FALSE), "Alerte !", "Conforme ✔️"),"")</f>
        <v/>
      </c>
    </row>
    <row r="153" spans="2:7">
      <c r="B153" s="3"/>
      <c r="C153" s="3"/>
      <c r="D153" s="33">
        <f>SUMIF('Journal stocks'!C152:C446,'Etat des stocks'!B153,'Journal stocks'!D152:D446)</f>
        <v>0</v>
      </c>
      <c r="E153" s="33">
        <f>SUMIF('Journal stocks'!C152:C446,'Etat des stocks'!B153,'Journal stocks'!E152:E446)</f>
        <v>0</v>
      </c>
      <c r="F153" s="33">
        <f t="shared" si="2"/>
        <v>0</v>
      </c>
      <c r="G153" s="34" t="str">
        <f>IFERROR(IF(F153 &lt; VLOOKUP(B153, 'Liste produits finis'!$C$8:$E$207, 3, FALSE), "Alerte !", "Conforme ✔️"),"")</f>
        <v/>
      </c>
    </row>
    <row r="154" spans="2:7">
      <c r="B154" s="3"/>
      <c r="C154" s="3"/>
      <c r="D154" s="33">
        <f>SUMIF('Journal stocks'!C153:C447,'Etat des stocks'!B154,'Journal stocks'!D153:D447)</f>
        <v>0</v>
      </c>
      <c r="E154" s="33">
        <f>SUMIF('Journal stocks'!C153:C447,'Etat des stocks'!B154,'Journal stocks'!E153:E447)</f>
        <v>0</v>
      </c>
      <c r="F154" s="33">
        <f t="shared" si="2"/>
        <v>0</v>
      </c>
      <c r="G154" s="34" t="str">
        <f>IFERROR(IF(F154 &lt; VLOOKUP(B154, 'Liste produits finis'!$C$8:$E$207, 3, FALSE), "Alerte !", "Conforme ✔️"),"")</f>
        <v/>
      </c>
    </row>
    <row r="155" spans="2:7">
      <c r="B155" s="3"/>
      <c r="C155" s="3"/>
      <c r="D155" s="33">
        <f>SUMIF('Journal stocks'!C154:C448,'Etat des stocks'!B155,'Journal stocks'!D154:D448)</f>
        <v>0</v>
      </c>
      <c r="E155" s="33">
        <f>SUMIF('Journal stocks'!C154:C448,'Etat des stocks'!B155,'Journal stocks'!E154:E448)</f>
        <v>0</v>
      </c>
      <c r="F155" s="33">
        <f t="shared" si="2"/>
        <v>0</v>
      </c>
      <c r="G155" s="34" t="str">
        <f>IFERROR(IF(F155 &lt; VLOOKUP(B155, 'Liste produits finis'!$C$8:$E$207, 3, FALSE), "Alerte !", "Conforme ✔️"),"")</f>
        <v/>
      </c>
    </row>
    <row r="156" spans="2:7">
      <c r="B156" s="3"/>
      <c r="C156" s="3"/>
      <c r="D156" s="33">
        <f>SUMIF('Journal stocks'!C155:C449,'Etat des stocks'!B156,'Journal stocks'!D155:D449)</f>
        <v>0</v>
      </c>
      <c r="E156" s="33">
        <f>SUMIF('Journal stocks'!C155:C449,'Etat des stocks'!B156,'Journal stocks'!E155:E449)</f>
        <v>0</v>
      </c>
      <c r="F156" s="33">
        <f t="shared" si="2"/>
        <v>0</v>
      </c>
      <c r="G156" s="34" t="str">
        <f>IFERROR(IF(F156 &lt; VLOOKUP(B156, 'Liste produits finis'!$C$8:$E$207, 3, FALSE), "Alerte !", "Conforme ✔️"),"")</f>
        <v/>
      </c>
    </row>
    <row r="157" spans="2:7">
      <c r="B157" s="3"/>
      <c r="C157" s="3"/>
      <c r="D157" s="33">
        <f>SUMIF('Journal stocks'!C156:C450,'Etat des stocks'!B157,'Journal stocks'!D156:D450)</f>
        <v>0</v>
      </c>
      <c r="E157" s="33">
        <f>SUMIF('Journal stocks'!C156:C450,'Etat des stocks'!B157,'Journal stocks'!E156:E450)</f>
        <v>0</v>
      </c>
      <c r="F157" s="33">
        <f t="shared" si="2"/>
        <v>0</v>
      </c>
      <c r="G157" s="34" t="str">
        <f>IFERROR(IF(F157 &lt; VLOOKUP(B157, 'Liste produits finis'!$C$8:$E$207, 3, FALSE), "Alerte !", "Conforme ✔️"),"")</f>
        <v/>
      </c>
    </row>
    <row r="158" spans="2:7">
      <c r="B158" s="3"/>
      <c r="C158" s="3"/>
      <c r="D158" s="33">
        <f>SUMIF('Journal stocks'!C157:C451,'Etat des stocks'!B158,'Journal stocks'!D157:D451)</f>
        <v>0</v>
      </c>
      <c r="E158" s="33">
        <f>SUMIF('Journal stocks'!C157:C451,'Etat des stocks'!B158,'Journal stocks'!E157:E451)</f>
        <v>0</v>
      </c>
      <c r="F158" s="33">
        <f t="shared" si="2"/>
        <v>0</v>
      </c>
      <c r="G158" s="34" t="str">
        <f>IFERROR(IF(F158 &lt; VLOOKUP(B158, 'Liste produits finis'!$C$8:$E$207, 3, FALSE), "Alerte !", "Conforme ✔️"),"")</f>
        <v/>
      </c>
    </row>
    <row r="159" spans="2:7">
      <c r="B159" s="3"/>
      <c r="C159" s="3"/>
      <c r="D159" s="33">
        <f>SUMIF('Journal stocks'!C158:C452,'Etat des stocks'!B159,'Journal stocks'!D158:D452)</f>
        <v>0</v>
      </c>
      <c r="E159" s="33">
        <f>SUMIF('Journal stocks'!C158:C452,'Etat des stocks'!B159,'Journal stocks'!E158:E452)</f>
        <v>0</v>
      </c>
      <c r="F159" s="33">
        <f t="shared" si="2"/>
        <v>0</v>
      </c>
      <c r="G159" s="34" t="str">
        <f>IFERROR(IF(F159 &lt; VLOOKUP(B159, 'Liste produits finis'!$C$8:$E$207, 3, FALSE), "Alerte !", "Conforme ✔️"),"")</f>
        <v/>
      </c>
    </row>
    <row r="160" spans="2:7">
      <c r="B160" s="3"/>
      <c r="C160" s="3"/>
      <c r="D160" s="33">
        <f>SUMIF('Journal stocks'!C159:C453,'Etat des stocks'!B160,'Journal stocks'!D159:D453)</f>
        <v>0</v>
      </c>
      <c r="E160" s="33">
        <f>SUMIF('Journal stocks'!C159:C453,'Etat des stocks'!B160,'Journal stocks'!E159:E453)</f>
        <v>0</v>
      </c>
      <c r="F160" s="33">
        <f t="shared" si="2"/>
        <v>0</v>
      </c>
      <c r="G160" s="34" t="str">
        <f>IFERROR(IF(F160 &lt; VLOOKUP(B160, 'Liste produits finis'!$C$8:$E$207, 3, FALSE), "Alerte !", "Conforme ✔️"),"")</f>
        <v/>
      </c>
    </row>
    <row r="161" spans="2:7">
      <c r="B161" s="3"/>
      <c r="C161" s="3"/>
      <c r="D161" s="33">
        <f>SUMIF('Journal stocks'!C160:C454,'Etat des stocks'!B161,'Journal stocks'!D160:D454)</f>
        <v>0</v>
      </c>
      <c r="E161" s="33">
        <f>SUMIF('Journal stocks'!C160:C454,'Etat des stocks'!B161,'Journal stocks'!E160:E454)</f>
        <v>0</v>
      </c>
      <c r="F161" s="33">
        <f t="shared" si="2"/>
        <v>0</v>
      </c>
      <c r="G161" s="34" t="str">
        <f>IFERROR(IF(F161 &lt; VLOOKUP(B161, 'Liste produits finis'!$C$8:$E$207, 3, FALSE), "Alerte !", "Conforme ✔️"),"")</f>
        <v/>
      </c>
    </row>
    <row r="162" spans="2:7">
      <c r="B162" s="3"/>
      <c r="C162" s="3"/>
      <c r="D162" s="33">
        <f>SUMIF('Journal stocks'!C161:C455,'Etat des stocks'!B162,'Journal stocks'!D161:D455)</f>
        <v>0</v>
      </c>
      <c r="E162" s="33">
        <f>SUMIF('Journal stocks'!C161:C455,'Etat des stocks'!B162,'Journal stocks'!E161:E455)</f>
        <v>0</v>
      </c>
      <c r="F162" s="33">
        <f t="shared" si="2"/>
        <v>0</v>
      </c>
      <c r="G162" s="34" t="str">
        <f>IFERROR(IF(F162 &lt; VLOOKUP(B162, 'Liste produits finis'!$C$8:$E$207, 3, FALSE), "Alerte !", "Conforme ✔️"),"")</f>
        <v/>
      </c>
    </row>
    <row r="163" spans="2:7">
      <c r="B163" s="3"/>
      <c r="C163" s="3"/>
      <c r="D163" s="33">
        <f>SUMIF('Journal stocks'!C162:C456,'Etat des stocks'!B163,'Journal stocks'!D162:D456)</f>
        <v>0</v>
      </c>
      <c r="E163" s="33">
        <f>SUMIF('Journal stocks'!C162:C456,'Etat des stocks'!B163,'Journal stocks'!E162:E456)</f>
        <v>0</v>
      </c>
      <c r="F163" s="33">
        <f t="shared" si="2"/>
        <v>0</v>
      </c>
      <c r="G163" s="34" t="str">
        <f>IFERROR(IF(F163 &lt; VLOOKUP(B163, 'Liste produits finis'!$C$8:$E$207, 3, FALSE), "Alerte !", "Conforme ✔️"),"")</f>
        <v/>
      </c>
    </row>
    <row r="164" spans="2:7">
      <c r="B164" s="3"/>
      <c r="C164" s="3"/>
      <c r="D164" s="33">
        <f>SUMIF('Journal stocks'!C163:C457,'Etat des stocks'!B164,'Journal stocks'!D163:D457)</f>
        <v>0</v>
      </c>
      <c r="E164" s="33">
        <f>SUMIF('Journal stocks'!C163:C457,'Etat des stocks'!B164,'Journal stocks'!E163:E457)</f>
        <v>0</v>
      </c>
      <c r="F164" s="33">
        <f t="shared" si="2"/>
        <v>0</v>
      </c>
      <c r="G164" s="34" t="str">
        <f>IFERROR(IF(F164 &lt; VLOOKUP(B164, 'Liste produits finis'!$C$8:$E$207, 3, FALSE), "Alerte !", "Conforme ✔️"),"")</f>
        <v/>
      </c>
    </row>
    <row r="165" spans="2:7">
      <c r="B165" s="3"/>
      <c r="C165" s="3"/>
      <c r="D165" s="33">
        <f>SUMIF('Journal stocks'!C164:C458,'Etat des stocks'!B165,'Journal stocks'!D164:D458)</f>
        <v>0</v>
      </c>
      <c r="E165" s="33">
        <f>SUMIF('Journal stocks'!C164:C458,'Etat des stocks'!B165,'Journal stocks'!E164:E458)</f>
        <v>0</v>
      </c>
      <c r="F165" s="33">
        <f t="shared" si="2"/>
        <v>0</v>
      </c>
      <c r="G165" s="34" t="str">
        <f>IFERROR(IF(F165 &lt; VLOOKUP(B165, 'Liste produits finis'!$C$8:$E$207, 3, FALSE), "Alerte !", "Conforme ✔️"),"")</f>
        <v/>
      </c>
    </row>
    <row r="166" spans="2:7">
      <c r="B166" s="3"/>
      <c r="C166" s="3"/>
      <c r="D166" s="33">
        <f>SUMIF('Journal stocks'!C165:C459,'Etat des stocks'!B166,'Journal stocks'!D165:D459)</f>
        <v>0</v>
      </c>
      <c r="E166" s="33">
        <f>SUMIF('Journal stocks'!C165:C459,'Etat des stocks'!B166,'Journal stocks'!E165:E459)</f>
        <v>0</v>
      </c>
      <c r="F166" s="33">
        <f t="shared" si="2"/>
        <v>0</v>
      </c>
      <c r="G166" s="34" t="str">
        <f>IFERROR(IF(F166 &lt; VLOOKUP(B166, 'Liste produits finis'!$C$8:$E$207, 3, FALSE), "Alerte !", "Conforme ✔️"),"")</f>
        <v/>
      </c>
    </row>
    <row r="167" spans="2:7">
      <c r="B167" s="3"/>
      <c r="C167" s="3"/>
      <c r="D167" s="33">
        <f>SUMIF('Journal stocks'!C166:C460,'Etat des stocks'!B167,'Journal stocks'!D166:D460)</f>
        <v>0</v>
      </c>
      <c r="E167" s="33">
        <f>SUMIF('Journal stocks'!C166:C460,'Etat des stocks'!B167,'Journal stocks'!E166:E460)</f>
        <v>0</v>
      </c>
      <c r="F167" s="33">
        <f t="shared" si="2"/>
        <v>0</v>
      </c>
      <c r="G167" s="34" t="str">
        <f>IFERROR(IF(F167 &lt; VLOOKUP(B167, 'Liste produits finis'!$C$8:$E$207, 3, FALSE), "Alerte !", "Conforme ✔️"),"")</f>
        <v/>
      </c>
    </row>
    <row r="168" spans="2:7">
      <c r="B168" s="3"/>
      <c r="C168" s="3"/>
      <c r="D168" s="33">
        <f>SUMIF('Journal stocks'!C167:C461,'Etat des stocks'!B168,'Journal stocks'!D167:D461)</f>
        <v>0</v>
      </c>
      <c r="E168" s="33">
        <f>SUMIF('Journal stocks'!C167:C461,'Etat des stocks'!B168,'Journal stocks'!E167:E461)</f>
        <v>0</v>
      </c>
      <c r="F168" s="33">
        <f t="shared" si="2"/>
        <v>0</v>
      </c>
      <c r="G168" s="34" t="str">
        <f>IFERROR(IF(F168 &lt; VLOOKUP(B168, 'Liste produits finis'!$C$8:$E$207, 3, FALSE), "Alerte !", "Conforme ✔️"),"")</f>
        <v/>
      </c>
    </row>
    <row r="169" spans="2:7">
      <c r="B169" s="3"/>
      <c r="C169" s="3"/>
      <c r="D169" s="33">
        <f>SUMIF('Journal stocks'!C168:C462,'Etat des stocks'!B169,'Journal stocks'!D168:D462)</f>
        <v>0</v>
      </c>
      <c r="E169" s="33">
        <f>SUMIF('Journal stocks'!C168:C462,'Etat des stocks'!B169,'Journal stocks'!E168:E462)</f>
        <v>0</v>
      </c>
      <c r="F169" s="33">
        <f t="shared" si="2"/>
        <v>0</v>
      </c>
      <c r="G169" s="34" t="str">
        <f>IFERROR(IF(F169 &lt; VLOOKUP(B169, 'Liste produits finis'!$C$8:$E$207, 3, FALSE), "Alerte !", "Conforme ✔️"),"")</f>
        <v/>
      </c>
    </row>
    <row r="170" spans="2:7">
      <c r="B170" s="3"/>
      <c r="C170" s="3"/>
      <c r="D170" s="33">
        <f>SUMIF('Journal stocks'!C169:C463,'Etat des stocks'!B170,'Journal stocks'!D169:D463)</f>
        <v>0</v>
      </c>
      <c r="E170" s="33">
        <f>SUMIF('Journal stocks'!C169:C463,'Etat des stocks'!B170,'Journal stocks'!E169:E463)</f>
        <v>0</v>
      </c>
      <c r="F170" s="33">
        <f t="shared" si="2"/>
        <v>0</v>
      </c>
      <c r="G170" s="34" t="str">
        <f>IFERROR(IF(F170 &lt; VLOOKUP(B170, 'Liste produits finis'!$C$8:$E$207, 3, FALSE), "Alerte !", "Conforme ✔️"),"")</f>
        <v/>
      </c>
    </row>
    <row r="171" spans="2:7">
      <c r="B171" s="3"/>
      <c r="C171" s="3"/>
      <c r="D171" s="33">
        <f>SUMIF('Journal stocks'!C170:C464,'Etat des stocks'!B171,'Journal stocks'!D170:D464)</f>
        <v>0</v>
      </c>
      <c r="E171" s="33">
        <f>SUMIF('Journal stocks'!C170:C464,'Etat des stocks'!B171,'Journal stocks'!E170:E464)</f>
        <v>0</v>
      </c>
      <c r="F171" s="33">
        <f t="shared" si="2"/>
        <v>0</v>
      </c>
      <c r="G171" s="34" t="str">
        <f>IFERROR(IF(F171 &lt; VLOOKUP(B171, 'Liste produits finis'!$C$8:$E$207, 3, FALSE), "Alerte !", "Conforme ✔️"),"")</f>
        <v/>
      </c>
    </row>
    <row r="172" spans="2:7">
      <c r="B172" s="3"/>
      <c r="C172" s="3"/>
      <c r="D172" s="33">
        <f>SUMIF('Journal stocks'!C171:C465,'Etat des stocks'!B172,'Journal stocks'!D171:D465)</f>
        <v>0</v>
      </c>
      <c r="E172" s="33">
        <f>SUMIF('Journal stocks'!C171:C465,'Etat des stocks'!B172,'Journal stocks'!E171:E465)</f>
        <v>0</v>
      </c>
      <c r="F172" s="33">
        <f t="shared" si="2"/>
        <v>0</v>
      </c>
      <c r="G172" s="34" t="str">
        <f>IFERROR(IF(F172 &lt; VLOOKUP(B172, 'Liste produits finis'!$C$8:$E$207, 3, FALSE), "Alerte !", "Conforme ✔️"),"")</f>
        <v/>
      </c>
    </row>
    <row r="173" spans="2:7">
      <c r="B173" s="3"/>
      <c r="C173" s="3"/>
      <c r="D173" s="33">
        <f>SUMIF('Journal stocks'!C172:C466,'Etat des stocks'!B173,'Journal stocks'!D172:D466)</f>
        <v>0</v>
      </c>
      <c r="E173" s="33">
        <f>SUMIF('Journal stocks'!C172:C466,'Etat des stocks'!B173,'Journal stocks'!E172:E466)</f>
        <v>0</v>
      </c>
      <c r="F173" s="33">
        <f t="shared" si="2"/>
        <v>0</v>
      </c>
      <c r="G173" s="34" t="str">
        <f>IFERROR(IF(F173 &lt; VLOOKUP(B173, 'Liste produits finis'!$C$8:$E$207, 3, FALSE), "Alerte !", "Conforme ✔️"),"")</f>
        <v/>
      </c>
    </row>
    <row r="174" spans="2:7">
      <c r="B174" s="3"/>
      <c r="C174" s="3"/>
      <c r="D174" s="33">
        <f>SUMIF('Journal stocks'!C173:C467,'Etat des stocks'!B174,'Journal stocks'!D173:D467)</f>
        <v>0</v>
      </c>
      <c r="E174" s="33">
        <f>SUMIF('Journal stocks'!C173:C467,'Etat des stocks'!B174,'Journal stocks'!E173:E467)</f>
        <v>0</v>
      </c>
      <c r="F174" s="33">
        <f t="shared" si="2"/>
        <v>0</v>
      </c>
      <c r="G174" s="34" t="str">
        <f>IFERROR(IF(F174 &lt; VLOOKUP(B174, 'Liste produits finis'!$C$8:$E$207, 3, FALSE), "Alerte !", "Conforme ✔️"),"")</f>
        <v/>
      </c>
    </row>
    <row r="175" spans="2:7">
      <c r="B175" s="3"/>
      <c r="C175" s="3"/>
      <c r="D175" s="33">
        <f>SUMIF('Journal stocks'!C174:C468,'Etat des stocks'!B175,'Journal stocks'!D174:D468)</f>
        <v>0</v>
      </c>
      <c r="E175" s="33">
        <f>SUMIF('Journal stocks'!C174:C468,'Etat des stocks'!B175,'Journal stocks'!E174:E468)</f>
        <v>0</v>
      </c>
      <c r="F175" s="33">
        <f t="shared" si="2"/>
        <v>0</v>
      </c>
      <c r="G175" s="34" t="str">
        <f>IFERROR(IF(F175 &lt; VLOOKUP(B175, 'Liste produits finis'!$C$8:$E$207, 3, FALSE), "Alerte !", "Conforme ✔️"),"")</f>
        <v/>
      </c>
    </row>
    <row r="176" spans="2:7">
      <c r="B176" s="3"/>
      <c r="C176" s="3"/>
      <c r="D176" s="33">
        <f>SUMIF('Journal stocks'!C175:C469,'Etat des stocks'!B176,'Journal stocks'!D175:D469)</f>
        <v>0</v>
      </c>
      <c r="E176" s="33">
        <f>SUMIF('Journal stocks'!C175:C469,'Etat des stocks'!B176,'Journal stocks'!E175:E469)</f>
        <v>0</v>
      </c>
      <c r="F176" s="33">
        <f t="shared" si="2"/>
        <v>0</v>
      </c>
      <c r="G176" s="34" t="str">
        <f>IFERROR(IF(F176 &lt; VLOOKUP(B176, 'Liste produits finis'!$C$8:$E$207, 3, FALSE), "Alerte !", "Conforme ✔️"),"")</f>
        <v/>
      </c>
    </row>
    <row r="177" spans="2:7">
      <c r="B177" s="3"/>
      <c r="C177" s="3"/>
      <c r="D177" s="33">
        <f>SUMIF('Journal stocks'!C176:C470,'Etat des stocks'!B177,'Journal stocks'!D176:D470)</f>
        <v>0</v>
      </c>
      <c r="E177" s="33">
        <f>SUMIF('Journal stocks'!C176:C470,'Etat des stocks'!B177,'Journal stocks'!E176:E470)</f>
        <v>0</v>
      </c>
      <c r="F177" s="33">
        <f t="shared" si="2"/>
        <v>0</v>
      </c>
      <c r="G177" s="34" t="str">
        <f>IFERROR(IF(F177 &lt; VLOOKUP(B177, 'Liste produits finis'!$C$8:$E$207, 3, FALSE), "Alerte !", "Conforme ✔️"),"")</f>
        <v/>
      </c>
    </row>
    <row r="178" spans="2:7">
      <c r="B178" s="3"/>
      <c r="C178" s="3"/>
      <c r="D178" s="33">
        <f>SUMIF('Journal stocks'!C177:C471,'Etat des stocks'!B178,'Journal stocks'!D177:D471)</f>
        <v>0</v>
      </c>
      <c r="E178" s="33">
        <f>SUMIF('Journal stocks'!C177:C471,'Etat des stocks'!B178,'Journal stocks'!E177:E471)</f>
        <v>0</v>
      </c>
      <c r="F178" s="33">
        <f t="shared" si="2"/>
        <v>0</v>
      </c>
      <c r="G178" s="34" t="str">
        <f>IFERROR(IF(F178 &lt; VLOOKUP(B178, 'Liste produits finis'!$C$8:$E$207, 3, FALSE), "Alerte !", "Conforme ✔️"),"")</f>
        <v/>
      </c>
    </row>
    <row r="179" spans="2:7">
      <c r="B179" s="3"/>
      <c r="C179" s="3"/>
      <c r="D179" s="33">
        <f>SUMIF('Journal stocks'!C178:C472,'Etat des stocks'!B179,'Journal stocks'!D178:D472)</f>
        <v>0</v>
      </c>
      <c r="E179" s="33">
        <f>SUMIF('Journal stocks'!C178:C472,'Etat des stocks'!B179,'Journal stocks'!E178:E472)</f>
        <v>0</v>
      </c>
      <c r="F179" s="33">
        <f t="shared" si="2"/>
        <v>0</v>
      </c>
      <c r="G179" s="34" t="str">
        <f>IFERROR(IF(F179 &lt; VLOOKUP(B179, 'Liste produits finis'!$C$8:$E$207, 3, FALSE), "Alerte !", "Conforme ✔️"),"")</f>
        <v/>
      </c>
    </row>
    <row r="180" spans="2:7">
      <c r="B180" s="3"/>
      <c r="C180" s="3"/>
      <c r="D180" s="33">
        <f>SUMIF('Journal stocks'!C179:C473,'Etat des stocks'!B180,'Journal stocks'!D179:D473)</f>
        <v>0</v>
      </c>
      <c r="E180" s="33">
        <f>SUMIF('Journal stocks'!C179:C473,'Etat des stocks'!B180,'Journal stocks'!E179:E473)</f>
        <v>0</v>
      </c>
      <c r="F180" s="33">
        <f t="shared" si="2"/>
        <v>0</v>
      </c>
      <c r="G180" s="34" t="str">
        <f>IFERROR(IF(F180 &lt; VLOOKUP(B180, 'Liste produits finis'!$C$8:$E$207, 3, FALSE), "Alerte !", "Conforme ✔️"),"")</f>
        <v/>
      </c>
    </row>
    <row r="181" spans="2:7">
      <c r="B181" s="3"/>
      <c r="C181" s="3"/>
      <c r="D181" s="33">
        <f>SUMIF('Journal stocks'!C180:C474,'Etat des stocks'!B181,'Journal stocks'!D180:D474)</f>
        <v>0</v>
      </c>
      <c r="E181" s="33">
        <f>SUMIF('Journal stocks'!C180:C474,'Etat des stocks'!B181,'Journal stocks'!E180:E474)</f>
        <v>0</v>
      </c>
      <c r="F181" s="33">
        <f t="shared" si="2"/>
        <v>0</v>
      </c>
      <c r="G181" s="34" t="str">
        <f>IFERROR(IF(F181 &lt; VLOOKUP(B181, 'Liste produits finis'!$C$8:$E$207, 3, FALSE), "Alerte !", "Conforme ✔️"),"")</f>
        <v/>
      </c>
    </row>
    <row r="182" spans="2:7">
      <c r="B182" s="3"/>
      <c r="C182" s="3"/>
      <c r="D182" s="33">
        <f>SUMIF('Journal stocks'!C181:C475,'Etat des stocks'!B182,'Journal stocks'!D181:D475)</f>
        <v>0</v>
      </c>
      <c r="E182" s="33">
        <f>SUMIF('Journal stocks'!C181:C475,'Etat des stocks'!B182,'Journal stocks'!E181:E475)</f>
        <v>0</v>
      </c>
      <c r="F182" s="33">
        <f t="shared" si="2"/>
        <v>0</v>
      </c>
      <c r="G182" s="34" t="str">
        <f>IFERROR(IF(F182 &lt; VLOOKUP(B182, 'Liste produits finis'!$C$8:$E$207, 3, FALSE), "Alerte !", "Conforme ✔️"),"")</f>
        <v/>
      </c>
    </row>
    <row r="183" spans="2:7">
      <c r="B183" s="3"/>
      <c r="C183" s="3"/>
      <c r="D183" s="33">
        <f>SUMIF('Journal stocks'!C182:C476,'Etat des stocks'!B183,'Journal stocks'!D182:D476)</f>
        <v>0</v>
      </c>
      <c r="E183" s="33">
        <f>SUMIF('Journal stocks'!C182:C476,'Etat des stocks'!B183,'Journal stocks'!E182:E476)</f>
        <v>0</v>
      </c>
      <c r="F183" s="33">
        <f t="shared" si="2"/>
        <v>0</v>
      </c>
      <c r="G183" s="34" t="str">
        <f>IFERROR(IF(F183 &lt; VLOOKUP(B183, 'Liste produits finis'!$C$8:$E$207, 3, FALSE), "Alerte !", "Conforme ✔️"),"")</f>
        <v/>
      </c>
    </row>
    <row r="184" spans="2:7">
      <c r="B184" s="3"/>
      <c r="C184" s="3"/>
      <c r="D184" s="33">
        <f>SUMIF('Journal stocks'!C183:C477,'Etat des stocks'!B184,'Journal stocks'!D183:D477)</f>
        <v>0</v>
      </c>
      <c r="E184" s="33">
        <f>SUMIF('Journal stocks'!C183:C477,'Etat des stocks'!B184,'Journal stocks'!E183:E477)</f>
        <v>0</v>
      </c>
      <c r="F184" s="33">
        <f t="shared" si="2"/>
        <v>0</v>
      </c>
      <c r="G184" s="34" t="str">
        <f>IFERROR(IF(F184 &lt; VLOOKUP(B184, 'Liste produits finis'!$C$8:$E$207, 3, FALSE), "Alerte !", "Conforme ✔️"),"")</f>
        <v/>
      </c>
    </row>
    <row r="185" spans="2:7">
      <c r="B185" s="3"/>
      <c r="C185" s="3"/>
      <c r="D185" s="33">
        <f>SUMIF('Journal stocks'!C184:C478,'Etat des stocks'!B185,'Journal stocks'!D184:D478)</f>
        <v>0</v>
      </c>
      <c r="E185" s="33">
        <f>SUMIF('Journal stocks'!C184:C478,'Etat des stocks'!B185,'Journal stocks'!E184:E478)</f>
        <v>0</v>
      </c>
      <c r="F185" s="33">
        <f t="shared" si="2"/>
        <v>0</v>
      </c>
      <c r="G185" s="34" t="str">
        <f>IFERROR(IF(F185 &lt; VLOOKUP(B185, 'Liste produits finis'!$C$8:$E$207, 3, FALSE), "Alerte !", "Conforme ✔️"),"")</f>
        <v/>
      </c>
    </row>
    <row r="186" spans="2:7">
      <c r="B186" s="3"/>
      <c r="C186" s="3"/>
      <c r="D186" s="33">
        <f>SUMIF('Journal stocks'!C185:C479,'Etat des stocks'!B186,'Journal stocks'!D185:D479)</f>
        <v>0</v>
      </c>
      <c r="E186" s="33">
        <f>SUMIF('Journal stocks'!C185:C479,'Etat des stocks'!B186,'Journal stocks'!E185:E479)</f>
        <v>0</v>
      </c>
      <c r="F186" s="33">
        <f t="shared" si="2"/>
        <v>0</v>
      </c>
      <c r="G186" s="34" t="str">
        <f>IFERROR(IF(F186 &lt; VLOOKUP(B186, 'Liste produits finis'!$C$8:$E$207, 3, FALSE), "Alerte !", "Conforme ✔️"),"")</f>
        <v/>
      </c>
    </row>
    <row r="187" spans="2:7">
      <c r="B187" s="3"/>
      <c r="C187" s="3"/>
      <c r="D187" s="33">
        <f>SUMIF('Journal stocks'!C186:C480,'Etat des stocks'!B187,'Journal stocks'!D186:D480)</f>
        <v>0</v>
      </c>
      <c r="E187" s="33">
        <f>SUMIF('Journal stocks'!C186:C480,'Etat des stocks'!B187,'Journal stocks'!E186:E480)</f>
        <v>0</v>
      </c>
      <c r="F187" s="33">
        <f t="shared" si="2"/>
        <v>0</v>
      </c>
      <c r="G187" s="34" t="str">
        <f>IFERROR(IF(F187 &lt; VLOOKUP(B187, 'Liste produits finis'!$C$8:$E$207, 3, FALSE), "Alerte !", "Conforme ✔️"),"")</f>
        <v/>
      </c>
    </row>
    <row r="188" spans="2:7">
      <c r="B188" s="3"/>
      <c r="C188" s="3"/>
      <c r="D188" s="33">
        <f>SUMIF('Journal stocks'!C187:C481,'Etat des stocks'!B188,'Journal stocks'!D187:D481)</f>
        <v>0</v>
      </c>
      <c r="E188" s="33">
        <f>SUMIF('Journal stocks'!C187:C481,'Etat des stocks'!B188,'Journal stocks'!E187:E481)</f>
        <v>0</v>
      </c>
      <c r="F188" s="33">
        <f t="shared" si="2"/>
        <v>0</v>
      </c>
      <c r="G188" s="34" t="str">
        <f>IFERROR(IF(F188 &lt; VLOOKUP(B188, 'Liste produits finis'!$C$8:$E$207, 3, FALSE), "Alerte !", "Conforme ✔️"),"")</f>
        <v/>
      </c>
    </row>
    <row r="189" spans="2:7">
      <c r="B189" s="3"/>
      <c r="C189" s="3"/>
      <c r="D189" s="33">
        <f>SUMIF('Journal stocks'!C188:C482,'Etat des stocks'!B189,'Journal stocks'!D188:D482)</f>
        <v>0</v>
      </c>
      <c r="E189" s="33">
        <f>SUMIF('Journal stocks'!C188:C482,'Etat des stocks'!B189,'Journal stocks'!E188:E482)</f>
        <v>0</v>
      </c>
      <c r="F189" s="33">
        <f t="shared" si="2"/>
        <v>0</v>
      </c>
      <c r="G189" s="34" t="str">
        <f>IFERROR(IF(F189 &lt; VLOOKUP(B189, 'Liste produits finis'!$C$8:$E$207, 3, FALSE), "Alerte !", "Conforme ✔️"),"")</f>
        <v/>
      </c>
    </row>
    <row r="190" spans="2:7">
      <c r="B190" s="3"/>
      <c r="C190" s="3"/>
      <c r="D190" s="33">
        <f>SUMIF('Journal stocks'!C189:C483,'Etat des stocks'!B190,'Journal stocks'!D189:D483)</f>
        <v>0</v>
      </c>
      <c r="E190" s="33">
        <f>SUMIF('Journal stocks'!C189:C483,'Etat des stocks'!B190,'Journal stocks'!E189:E483)</f>
        <v>0</v>
      </c>
      <c r="F190" s="33">
        <f t="shared" si="2"/>
        <v>0</v>
      </c>
      <c r="G190" s="34" t="str">
        <f>IFERROR(IF(F190 &lt; VLOOKUP(B190, 'Liste produits finis'!$C$8:$E$207, 3, FALSE), "Alerte !", "Conforme ✔️"),"")</f>
        <v/>
      </c>
    </row>
    <row r="191" spans="2:7">
      <c r="B191" s="3"/>
      <c r="C191" s="3"/>
      <c r="D191" s="33">
        <f>SUMIF('Journal stocks'!C190:C484,'Etat des stocks'!B191,'Journal stocks'!D190:D484)</f>
        <v>0</v>
      </c>
      <c r="E191" s="33">
        <f>SUMIF('Journal stocks'!C190:C484,'Etat des stocks'!B191,'Journal stocks'!E190:E484)</f>
        <v>0</v>
      </c>
      <c r="F191" s="33">
        <f t="shared" si="2"/>
        <v>0</v>
      </c>
      <c r="G191" s="34" t="str">
        <f>IFERROR(IF(F191 &lt; VLOOKUP(B191, 'Liste produits finis'!$C$8:$E$207, 3, FALSE), "Alerte !", "Conforme ✔️"),"")</f>
        <v/>
      </c>
    </row>
    <row r="192" spans="2:7">
      <c r="B192" s="3"/>
      <c r="C192" s="3"/>
      <c r="D192" s="33">
        <f>SUMIF('Journal stocks'!C191:C485,'Etat des stocks'!B192,'Journal stocks'!D191:D485)</f>
        <v>0</v>
      </c>
      <c r="E192" s="33">
        <f>SUMIF('Journal stocks'!C191:C485,'Etat des stocks'!B192,'Journal stocks'!E191:E485)</f>
        <v>0</v>
      </c>
      <c r="F192" s="33">
        <f t="shared" si="2"/>
        <v>0</v>
      </c>
      <c r="G192" s="34" t="str">
        <f>IFERROR(IF(F192 &lt; VLOOKUP(B192, 'Liste produits finis'!$C$8:$E$207, 3, FALSE), "Alerte !", "Conforme ✔️"),"")</f>
        <v/>
      </c>
    </row>
    <row r="193" spans="2:7">
      <c r="B193" s="3"/>
      <c r="C193" s="3"/>
      <c r="D193" s="33">
        <f>SUMIF('Journal stocks'!C192:C486,'Etat des stocks'!B193,'Journal stocks'!D192:D486)</f>
        <v>0</v>
      </c>
      <c r="E193" s="33">
        <f>SUMIF('Journal stocks'!C192:C486,'Etat des stocks'!B193,'Journal stocks'!E192:E486)</f>
        <v>0</v>
      </c>
      <c r="F193" s="33">
        <f t="shared" si="2"/>
        <v>0</v>
      </c>
      <c r="G193" s="34" t="str">
        <f>IFERROR(IF(F193 &lt; VLOOKUP(B193, 'Liste produits finis'!$C$8:$E$207, 3, FALSE), "Alerte !", "Conforme ✔️"),"")</f>
        <v/>
      </c>
    </row>
    <row r="194" spans="2:7">
      <c r="B194" s="3"/>
      <c r="C194" s="3"/>
      <c r="D194" s="33">
        <f>SUMIF('Journal stocks'!C193:C487,'Etat des stocks'!B194,'Journal stocks'!D193:D487)</f>
        <v>0</v>
      </c>
      <c r="E194" s="33">
        <f>SUMIF('Journal stocks'!C193:C487,'Etat des stocks'!B194,'Journal stocks'!E193:E487)</f>
        <v>0</v>
      </c>
      <c r="F194" s="33">
        <f t="shared" si="2"/>
        <v>0</v>
      </c>
      <c r="G194" s="34" t="str">
        <f>IFERROR(IF(F194 &lt; VLOOKUP(B194, 'Liste produits finis'!$C$8:$E$207, 3, FALSE), "Alerte !", "Conforme ✔️"),"")</f>
        <v/>
      </c>
    </row>
    <row r="195" spans="2:7">
      <c r="B195" s="3"/>
      <c r="C195" s="3"/>
      <c r="D195" s="33">
        <f>SUMIF('Journal stocks'!C194:C488,'Etat des stocks'!B195,'Journal stocks'!D194:D488)</f>
        <v>0</v>
      </c>
      <c r="E195" s="33">
        <f>SUMIF('Journal stocks'!C194:C488,'Etat des stocks'!B195,'Journal stocks'!E194:E488)</f>
        <v>0</v>
      </c>
      <c r="F195" s="33">
        <f t="shared" si="2"/>
        <v>0</v>
      </c>
      <c r="G195" s="34" t="str">
        <f>IFERROR(IF(F195 &lt; VLOOKUP(B195, 'Liste produits finis'!$C$8:$E$207, 3, FALSE), "Alerte !", "Conforme ✔️"),"")</f>
        <v/>
      </c>
    </row>
    <row r="196" spans="2:7">
      <c r="B196" s="3"/>
      <c r="C196" s="3"/>
      <c r="D196" s="33">
        <f>SUMIF('Journal stocks'!C195:C489,'Etat des stocks'!B196,'Journal stocks'!D195:D489)</f>
        <v>0</v>
      </c>
      <c r="E196" s="33">
        <f>SUMIF('Journal stocks'!C195:C489,'Etat des stocks'!B196,'Journal stocks'!E195:E489)</f>
        <v>0</v>
      </c>
      <c r="F196" s="33">
        <f t="shared" si="2"/>
        <v>0</v>
      </c>
      <c r="G196" s="34" t="str">
        <f>IFERROR(IF(F196 &lt; VLOOKUP(B196, 'Liste produits finis'!$C$8:$E$207, 3, FALSE), "Alerte !", "Conforme ✔️"),"")</f>
        <v/>
      </c>
    </row>
    <row r="197" spans="2:7">
      <c r="B197" s="3"/>
      <c r="C197" s="3"/>
      <c r="D197" s="33">
        <f>SUMIF('Journal stocks'!C196:C490,'Etat des stocks'!B197,'Journal stocks'!D196:D490)</f>
        <v>0</v>
      </c>
      <c r="E197" s="33">
        <f>SUMIF('Journal stocks'!C196:C490,'Etat des stocks'!B197,'Journal stocks'!E196:E490)</f>
        <v>0</v>
      </c>
      <c r="F197" s="33">
        <f t="shared" si="2"/>
        <v>0</v>
      </c>
      <c r="G197" s="34" t="str">
        <f>IFERROR(IF(F197 &lt; VLOOKUP(B197, 'Liste produits finis'!$C$8:$E$207, 3, FALSE), "Alerte !", "Conforme ✔️"),"")</f>
        <v/>
      </c>
    </row>
    <row r="198" spans="2:7">
      <c r="B198" s="3"/>
      <c r="C198" s="3"/>
      <c r="D198" s="33">
        <f>SUMIF('Journal stocks'!C197:C491,'Etat des stocks'!B198,'Journal stocks'!D197:D491)</f>
        <v>0</v>
      </c>
      <c r="E198" s="33">
        <f>SUMIF('Journal stocks'!C197:C491,'Etat des stocks'!B198,'Journal stocks'!E197:E491)</f>
        <v>0</v>
      </c>
      <c r="F198" s="33">
        <f t="shared" si="2"/>
        <v>0</v>
      </c>
      <c r="G198" s="34" t="str">
        <f>IFERROR(IF(F198 &lt; VLOOKUP(B198, 'Liste produits finis'!$C$8:$E$207, 3, FALSE), "Alerte !", "Conforme ✔️"),"")</f>
        <v/>
      </c>
    </row>
    <row r="199" spans="2:7">
      <c r="B199" s="3"/>
      <c r="C199" s="3"/>
      <c r="D199" s="33">
        <f>SUMIF('Journal stocks'!C198:C492,'Etat des stocks'!B199,'Journal stocks'!D198:D492)</f>
        <v>0</v>
      </c>
      <c r="E199" s="33">
        <f>SUMIF('Journal stocks'!C198:C492,'Etat des stocks'!B199,'Journal stocks'!E198:E492)</f>
        <v>0</v>
      </c>
      <c r="F199" s="33">
        <f t="shared" si="2"/>
        <v>0</v>
      </c>
      <c r="G199" s="34" t="str">
        <f>IFERROR(IF(F199 &lt; VLOOKUP(B199, 'Liste produits finis'!$C$8:$E$207, 3, FALSE), "Alerte !", "Conforme ✔️"),"")</f>
        <v/>
      </c>
    </row>
    <row r="200" spans="2:7">
      <c r="B200" s="3"/>
      <c r="C200" s="3"/>
      <c r="D200" s="33">
        <f>SUMIF('Journal stocks'!C199:C493,'Etat des stocks'!B200,'Journal stocks'!D199:D493)</f>
        <v>0</v>
      </c>
      <c r="E200" s="33">
        <f>SUMIF('Journal stocks'!C199:C493,'Etat des stocks'!B200,'Journal stocks'!E199:E493)</f>
        <v>0</v>
      </c>
      <c r="F200" s="33">
        <f t="shared" ref="F200" si="3">C200+D200-E200</f>
        <v>0</v>
      </c>
      <c r="G200" s="34" t="str">
        <f>IFERROR(IF(F200 &lt; VLOOKUP(B200, 'Liste produits finis'!$C$8:$E$207, 3, FALSE), "Alerte !", "Conforme ✔️"),"")</f>
        <v/>
      </c>
    </row>
  </sheetData>
  <conditionalFormatting sqref="G7:G200">
    <cfRule type="expression" dxfId="1" priority="1">
      <formula>G7="Alerte !"</formula>
    </cfRule>
    <cfRule type="expression" dxfId="0" priority="2">
      <formula>G7="Conforme ✔️"</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D7168DC-7827-4466-8113-F6173C079381}">
          <x14:formula1>
            <xm:f>'Liste produits finis'!$C$8:$C$207</xm:f>
          </x14:formula1>
          <xm:sqref>B7:B200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5</vt:i4>
      </vt:variant>
    </vt:vector>
  </HeadingPairs>
  <TitlesOfParts>
    <vt:vector size="5" baseType="lpstr">
      <vt:lpstr>Mot de passe</vt:lpstr>
      <vt:lpstr>Liste produits finis</vt:lpstr>
      <vt:lpstr>Calcul prix de revient</vt:lpstr>
      <vt:lpstr>Journal stocks</vt:lpstr>
      <vt:lpstr>Etat des stocks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Barseghyan</dc:creator>
  <cp:lastModifiedBy>Apprenant Morpheus</cp:lastModifiedBy>
  <dcterms:created xsi:type="dcterms:W3CDTF">2025-05-15T12:11:59Z</dcterms:created>
  <dcterms:modified xsi:type="dcterms:W3CDTF">2025-11-14T08:31:58Z</dcterms:modified>
</cp:coreProperties>
</file>