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celiachevalier/Downloads/"/>
    </mc:Choice>
  </mc:AlternateContent>
  <xr:revisionPtr revIDLastSave="0" documentId="8_{7447892C-E5D1-8341-99D1-6EB624BF57C9}" xr6:coauthVersionLast="47" xr6:coauthVersionMax="47" xr10:uidLastSave="{00000000-0000-0000-0000-000000000000}"/>
  <bookViews>
    <workbookView xWindow="-38400" yWindow="-2480" windowWidth="38400" windowHeight="21600" activeTab="2" xr2:uid="{61E92D28-C46F-430D-8F7C-BE23E0BDA243}"/>
  </bookViews>
  <sheets>
    <sheet name="Mot de passe" sheetId="3" r:id="rId1"/>
    <sheet name="Paramètres" sheetId="1" r:id="rId2"/>
    <sheet name="Tableau de bord" sheetId="2" r:id="rId3"/>
  </sheets>
  <externalReferences>
    <externalReference r:id="rId4"/>
  </externalReferences>
  <definedNames>
    <definedName name="Hard_Attendu">OFFSET([1]Analyse!$G$27,,,COUNTA([1]Analyse!$G$27:$G$36))</definedName>
    <definedName name="Hard_Evalue">OFFSET([1]Analyse!$H$27,,,COUNTA([1]Analyse!$H$27:$H$36))</definedName>
    <definedName name="Hard_skills">OFFSET([1]Analyse!$F$27,,,COUNTA([1]Analyse!$F$27:$F$36))</definedName>
    <definedName name="Soft_Attendu">OFFSET([1]Analyse!$G$14,,,COUNTA([1]Analyse!$G$14:$G$23))</definedName>
    <definedName name="Soft_Evalue">OFFSET([1]Analyse!$H$14,,,COUNTA([1]Analyse!$H$14:$H$23))</definedName>
    <definedName name="Soft_skills">OFFSET([1]Analyse!$F$14,,,COUNTA([1]Analyse!$F$14:$F$23))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D16" i="1"/>
  <c r="C11" i="1"/>
  <c r="D11" i="1"/>
  <c r="B3" i="2"/>
  <c r="C3" i="2"/>
  <c r="D33" i="1"/>
  <c r="C33" i="1"/>
  <c r="F32" i="1"/>
  <c r="E33" i="1"/>
  <c r="F31" i="1"/>
  <c r="F30" i="1"/>
  <c r="F29" i="1"/>
  <c r="F28" i="1"/>
  <c r="F27" i="1"/>
  <c r="F26" i="1"/>
  <c r="F25" i="1"/>
  <c r="F24" i="1"/>
  <c r="F23" i="1"/>
  <c r="F22" i="1"/>
  <c r="F21" i="1"/>
  <c r="F20" i="1"/>
  <c r="F19" i="1"/>
  <c r="F18" i="1"/>
  <c r="F17" i="1"/>
  <c r="E14" i="1"/>
  <c r="D14" i="1"/>
  <c r="C14" i="1"/>
  <c r="F13" i="1"/>
  <c r="F12" i="1"/>
  <c r="F14" i="1" l="1"/>
  <c r="C4" i="2"/>
  <c r="C5" i="2" s="1"/>
  <c r="B34" i="2"/>
  <c r="B4" i="2"/>
  <c r="B33" i="2" s="1"/>
  <c r="B9" i="2"/>
  <c r="F33" i="1"/>
  <c r="D4" i="2" s="1"/>
  <c r="B35" i="2" s="1"/>
  <c r="B5" i="2" l="1"/>
  <c r="B8" i="2"/>
  <c r="B10" i="2"/>
  <c r="D5" i="2"/>
</calcChain>
</file>

<file path=xl/sharedStrings.xml><?xml version="1.0" encoding="utf-8"?>
<sst xmlns="http://schemas.openxmlformats.org/spreadsheetml/2006/main" count="73" uniqueCount="50">
  <si>
    <t>Commun</t>
  </si>
  <si>
    <t>Total</t>
  </si>
  <si>
    <t>REVENUS</t>
  </si>
  <si>
    <t>Salaire net</t>
  </si>
  <si>
    <t>Epargne dispo.</t>
  </si>
  <si>
    <t>Taux d'épargne</t>
  </si>
  <si>
    <t>DEPENSES</t>
  </si>
  <si>
    <t>Loyer</t>
  </si>
  <si>
    <t>-</t>
  </si>
  <si>
    <t>Salle de sport</t>
  </si>
  <si>
    <t>Transport</t>
  </si>
  <si>
    <t>Banque</t>
  </si>
  <si>
    <t>Courses</t>
  </si>
  <si>
    <t>Parking</t>
  </si>
  <si>
    <t>Internet</t>
  </si>
  <si>
    <t>Spotify</t>
  </si>
  <si>
    <t>Netflix</t>
  </si>
  <si>
    <t>Vacances</t>
  </si>
  <si>
    <t>Autres dépenses</t>
  </si>
  <si>
    <t>Budget Familial</t>
  </si>
  <si>
    <t>Nom et Prenom :</t>
  </si>
  <si>
    <t>1er budget</t>
  </si>
  <si>
    <t>2ème budget</t>
  </si>
  <si>
    <t>Gabriel</t>
  </si>
  <si>
    <t>Jo</t>
  </si>
  <si>
    <t>Niveau débutant</t>
  </si>
  <si>
    <t>Informations pratiques</t>
  </si>
  <si>
    <t>Découvrir le programme</t>
  </si>
  <si>
    <t>Modalités</t>
  </si>
  <si>
    <t>Après une analyse approfondie de vos des besoins, vous recevez un programme sur-mesure avec un planning adapté à vos disponibilités.
Nos formations sont accessibles en distanciel ou en présentiel. Le format distanciel garantit un apprentissage plus solide, car la durée est répartie sur des séances de 1h30 à 2h.
Vous pratiquez directement les notions sur le logiciel Excel, et vous pouvez vous entraîner en dehors des séances avec des exercices interactifs. Le formateur personnalise le programme tout au long de la formation.</t>
  </si>
  <si>
    <t>Niveau intermédiaire</t>
  </si>
  <si>
    <t>Niveau avancé</t>
  </si>
  <si>
    <t>Certification
Qualiopi</t>
  </si>
  <si>
    <t>Nous sommes certifiés Qualiopi, donc nos formations sont éligibles au financement CPF, OPCO, FAF, Pôle Emploi, votre entreprise…</t>
  </si>
  <si>
    <t>Par métier</t>
  </si>
  <si>
    <t>Partenaire
Tosa</t>
  </si>
  <si>
    <t>Nos formations délivrent la certification Tosa Excel : vous passez l'examen blanc du Tosa 2 séances avant la fin de la formation, puis la certification Tosa après la formation.</t>
  </si>
  <si>
    <t>Découvrir les programmes</t>
  </si>
  <si>
    <t xml:space="preserve">Analyse des dépenses : </t>
  </si>
  <si>
    <t>Un projet personnel :</t>
  </si>
  <si>
    <t>Plan d'action :</t>
  </si>
  <si>
    <t>Montant du projet personnel</t>
  </si>
  <si>
    <t>Et plan d'action pour calculer le temps de remboursement</t>
  </si>
  <si>
    <t>Autres revenus (Aides, activités secondaires...)</t>
  </si>
  <si>
    <t>Ce fichier Excel vous permet de calculer votre budget mensuel, seul ou en couple.
Renseignez simplement vos montants pour voir évoluer automatiquement votre épargne et votre solde final.
⚠️ Veillez à ne pas modifier les cellules contenant des formules.</t>
  </si>
  <si>
    <t>Shopping</t>
  </si>
  <si>
    <t>Sorties</t>
  </si>
  <si>
    <t>Entretien voiture</t>
  </si>
  <si>
    <t>Electricité et chauffage</t>
  </si>
  <si>
    <t>Abonnement téléphonique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</si>
</sst>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_-;\-* #,##0.00_-;_-* &quot;-&quot;??_-;_-@_-"/>
    <numFmt numFmtId="166" formatCode="#,##0\ &quot;€&quot;"/>
    <numFmt numFmtId="167" formatCode="#,##0.00\ &quot;€&quot;"/>
  </numFmts>
  <fonts count="25">
    <font>
      <sz val="11"/>
      <color theme="1"/>
      <name val="Aptos Narrow"/>
      <family val="2"/>
      <scheme val="minor"/>
    </font>
    <font>
      <sz val="12"/>
      <color theme="1"/>
      <name val="Aptos Narrow"/>
      <family val="2"/>
      <scheme val="minor"/>
    </font>
    <font>
      <sz val="11"/>
      <color theme="1"/>
      <name val="Aptos Narrow"/>
      <family val="2"/>
      <scheme val="minor"/>
    </font>
    <font>
      <b/>
      <sz val="11"/>
      <color theme="1"/>
      <name val="Aptos Narrow"/>
      <family val="2"/>
      <scheme val="minor"/>
    </font>
    <font>
      <b/>
      <sz val="10"/>
      <color rgb="FF000000"/>
      <name val="Arial"/>
      <family val="2"/>
    </font>
    <font>
      <sz val="10"/>
      <name val="Arial"/>
      <family val="2"/>
    </font>
    <font>
      <sz val="10"/>
      <color rgb="FF000000"/>
      <name val="Arial"/>
      <family val="2"/>
    </font>
    <font>
      <i/>
      <sz val="10"/>
      <name val="Arial"/>
      <family val="2"/>
    </font>
    <font>
      <b/>
      <i/>
      <sz val="10"/>
      <color rgb="FF000000"/>
      <name val="Arial"/>
      <family val="2"/>
    </font>
    <font>
      <b/>
      <sz val="18"/>
      <color theme="0"/>
      <name val="Arial"/>
      <family val="2"/>
    </font>
    <font>
      <sz val="11"/>
      <color rgb="FF002060"/>
      <name val="Aptos Narrow"/>
      <family val="2"/>
      <scheme val="minor"/>
    </font>
    <font>
      <b/>
      <u/>
      <sz val="11"/>
      <color rgb="FF002060"/>
      <name val="Aptos Narrow"/>
      <family val="2"/>
      <scheme val="minor"/>
    </font>
    <font>
      <sz val="12"/>
      <color theme="1"/>
      <name val="Aptos Narrow"/>
      <family val="2"/>
      <scheme val="minor"/>
    </font>
    <font>
      <b/>
      <i/>
      <sz val="10"/>
      <color theme="0"/>
      <name val="Arial"/>
      <family val="2"/>
    </font>
    <font>
      <b/>
      <sz val="10"/>
      <color theme="1"/>
      <name val="Arial"/>
      <family val="2"/>
    </font>
    <font>
      <b/>
      <sz val="12"/>
      <color rgb="FF002060"/>
      <name val="Arial"/>
      <family val="2"/>
    </font>
    <font>
      <sz val="10"/>
      <color theme="0"/>
      <name val="Arial"/>
      <family val="2"/>
    </font>
    <font>
      <b/>
      <u/>
      <sz val="10"/>
      <color rgb="FF002060"/>
      <name val="Arial"/>
      <family val="2"/>
    </font>
    <font>
      <b/>
      <u/>
      <sz val="14"/>
      <color rgb="FF002060"/>
      <name val="Aptos Narrow"/>
      <family val="2"/>
      <scheme val="minor"/>
    </font>
    <font>
      <u/>
      <sz val="11"/>
      <color theme="10"/>
      <name val="Aptos Narrow"/>
      <family val="2"/>
      <scheme val="minor"/>
    </font>
    <font>
      <sz val="11"/>
      <color theme="1"/>
      <name val="Montserrat Regular"/>
    </font>
    <font>
      <b/>
      <sz val="16"/>
      <color rgb="FF00518B"/>
      <name val="Aptos Narrow"/>
      <family val="2"/>
      <scheme val="minor"/>
    </font>
    <font>
      <u/>
      <sz val="12"/>
      <color theme="10"/>
      <name val="Aptos Narrow"/>
      <family val="2"/>
      <scheme val="minor"/>
    </font>
    <font>
      <sz val="14"/>
      <color rgb="FF00518B"/>
      <name val="Aptos Narrow"/>
      <family val="2"/>
      <scheme val="minor"/>
    </font>
    <font>
      <b/>
      <sz val="14"/>
      <color rgb="FF00518B"/>
      <name val="Aptos Narrow"/>
      <family val="2"/>
      <scheme val="minor"/>
    </font>
  </fonts>
  <fills count="5">
    <fill>
      <patternFill patternType="none"/>
    </fill>
    <fill>
      <patternFill patternType="gray125"/>
    </fill>
    <fill>
      <patternFill patternType="solid">
        <fgColor rgb="FF002060"/>
        <bgColor indexed="64"/>
      </patternFill>
    </fill>
    <fill>
      <patternFill patternType="solid">
        <fgColor theme="7" tint="0.79998168889431442"/>
        <bgColor indexed="64"/>
      </patternFill>
    </fill>
    <fill>
      <patternFill patternType="solid">
        <fgColor theme="3" tint="0.89999084444715716"/>
        <bgColor indexed="64"/>
      </patternFill>
    </fill>
  </fills>
  <borders count="5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indexed="64"/>
      </left>
      <right style="medium">
        <color indexed="64"/>
      </right>
      <top style="medium">
        <color indexed="64"/>
      </top>
      <bottom style="medium">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theme="0"/>
      </right>
      <top/>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thin">
        <color theme="0"/>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theme="0"/>
      </left>
      <right style="medium">
        <color indexed="64"/>
      </right>
      <top/>
      <bottom/>
      <diagonal/>
    </border>
    <border>
      <left style="medium">
        <color indexed="64"/>
      </left>
      <right style="thin">
        <color indexed="64"/>
      </right>
      <top style="thin">
        <color indexed="64"/>
      </top>
      <bottom style="medium">
        <color indexed="64"/>
      </bottom>
      <diagonal/>
    </border>
    <border>
      <left/>
      <right style="thin">
        <color theme="0"/>
      </right>
      <top style="thin">
        <color indexed="64"/>
      </top>
      <bottom style="medium">
        <color indexed="64"/>
      </bottom>
      <diagonal/>
    </border>
    <border>
      <left style="thin">
        <color theme="0"/>
      </left>
      <right style="thin">
        <color theme="0"/>
      </right>
      <top style="thin">
        <color indexed="64"/>
      </top>
      <bottom style="medium">
        <color indexed="64"/>
      </bottom>
      <diagonal/>
    </border>
    <border>
      <left style="thin">
        <color theme="0"/>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theme="0"/>
      </left>
      <right style="thick">
        <color theme="7" tint="0.79998168889431442"/>
      </right>
      <top style="thin">
        <color theme="0"/>
      </top>
      <bottom style="thin">
        <color theme="0"/>
      </bottom>
      <diagonal/>
    </border>
    <border>
      <left/>
      <right style="thick">
        <color theme="7" tint="0.79998168889431442"/>
      </right>
      <top/>
      <bottom/>
      <diagonal/>
    </border>
    <border>
      <left style="medium">
        <color indexed="64"/>
      </left>
      <right/>
      <top style="thin">
        <color theme="0"/>
      </top>
      <bottom style="thin">
        <color theme="0"/>
      </bottom>
      <diagonal/>
    </border>
    <border>
      <left style="thin">
        <color indexed="64"/>
      </left>
      <right style="medium">
        <color indexed="64"/>
      </right>
      <top style="thin">
        <color indexed="64"/>
      </top>
      <bottom style="thin">
        <color indexed="64"/>
      </bottom>
      <diagonal/>
    </border>
    <border>
      <left style="medium">
        <color indexed="64"/>
      </left>
      <right/>
      <top style="thin">
        <color theme="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518B"/>
      </left>
      <right style="medium">
        <color rgb="FF00518B"/>
      </right>
      <top style="medium">
        <color rgb="FF00518B"/>
      </top>
      <bottom style="medium">
        <color rgb="FF00518B"/>
      </bottom>
      <diagonal/>
    </border>
    <border>
      <left style="medium">
        <color rgb="FF00518B"/>
      </left>
      <right/>
      <top style="medium">
        <color rgb="FF00518B"/>
      </top>
      <bottom style="medium">
        <color rgb="FF00518B"/>
      </bottom>
      <diagonal/>
    </border>
    <border>
      <left/>
      <right style="medium">
        <color rgb="FF00518B"/>
      </right>
      <top style="medium">
        <color rgb="FF00518B"/>
      </top>
      <bottom style="medium">
        <color rgb="FF00518B"/>
      </bottom>
      <diagonal/>
    </border>
    <border>
      <left style="medium">
        <color rgb="FF00518B"/>
      </left>
      <right style="dotted">
        <color rgb="FF00518B"/>
      </right>
      <top style="medium">
        <color rgb="FF00518B"/>
      </top>
      <bottom/>
      <diagonal/>
    </border>
    <border>
      <left style="dotted">
        <color rgb="FF00518B"/>
      </left>
      <right style="medium">
        <color rgb="FF00518B"/>
      </right>
      <top style="medium">
        <color rgb="FF00518B"/>
      </top>
      <bottom/>
      <diagonal/>
    </border>
    <border>
      <left style="medium">
        <color rgb="FF00518B"/>
      </left>
      <right style="dotted">
        <color rgb="FF00518B"/>
      </right>
      <top/>
      <bottom/>
      <diagonal/>
    </border>
    <border>
      <left style="dotted">
        <color rgb="FF00518B"/>
      </left>
      <right style="medium">
        <color rgb="FF00518B"/>
      </right>
      <top/>
      <bottom/>
      <diagonal/>
    </border>
    <border>
      <left style="medium">
        <color rgb="FF00518B"/>
      </left>
      <right style="dotted">
        <color rgb="FF00518B"/>
      </right>
      <top/>
      <bottom style="thin">
        <color rgb="FF00518B"/>
      </bottom>
      <diagonal/>
    </border>
    <border>
      <left style="dotted">
        <color rgb="FF00518B"/>
      </left>
      <right style="medium">
        <color rgb="FF00518B"/>
      </right>
      <top/>
      <bottom style="thin">
        <color rgb="FF00518B"/>
      </bottom>
      <diagonal/>
    </border>
    <border>
      <left style="medium">
        <color rgb="FF00518B"/>
      </left>
      <right style="dotted">
        <color rgb="FF00518B"/>
      </right>
      <top style="thin">
        <color rgb="FF00518B"/>
      </top>
      <bottom/>
      <diagonal/>
    </border>
    <border>
      <left style="dotted">
        <color rgb="FF00518B"/>
      </left>
      <right style="medium">
        <color rgb="FF00518B"/>
      </right>
      <top style="thin">
        <color rgb="FF00518B"/>
      </top>
      <bottom/>
      <diagonal/>
    </border>
    <border>
      <left style="medium">
        <color rgb="FF00518B"/>
      </left>
      <right style="dotted">
        <color rgb="FF00518B"/>
      </right>
      <top/>
      <bottom style="medium">
        <color rgb="FF00518B"/>
      </bottom>
      <diagonal/>
    </border>
    <border>
      <left style="dotted">
        <color rgb="FF00518B"/>
      </left>
      <right style="medium">
        <color rgb="FF00518B"/>
      </right>
      <top/>
      <bottom style="medium">
        <color rgb="FF00518B"/>
      </bottom>
      <diagonal/>
    </border>
    <border>
      <left/>
      <right/>
      <top style="medium">
        <color rgb="FF00518B"/>
      </top>
      <bottom/>
      <diagonal/>
    </border>
    <border>
      <left/>
      <right/>
      <top style="thin">
        <color theme="3" tint="0.89999084444715716"/>
      </top>
      <bottom style="medium">
        <color rgb="FF00518B"/>
      </bottom>
      <diagonal/>
    </border>
    <border>
      <left style="thin">
        <color theme="3" tint="0.89999084444715716"/>
      </left>
      <right style="medium">
        <color rgb="FF00518B"/>
      </right>
      <top/>
      <bottom/>
      <diagonal/>
    </border>
    <border>
      <left style="thin">
        <color theme="3" tint="0.89999084444715716"/>
      </left>
      <right/>
      <top style="medium">
        <color rgb="FF00518B"/>
      </top>
      <bottom style="thin">
        <color theme="3" tint="0.89999084444715716"/>
      </bottom>
      <diagonal/>
    </border>
    <border>
      <left/>
      <right style="thin">
        <color theme="3" tint="0.89999084444715716"/>
      </right>
      <top/>
      <bottom/>
      <diagonal/>
    </border>
    <border>
      <left style="thin">
        <color theme="3" tint="0.89999084444715716"/>
      </left>
      <right style="thin">
        <color theme="3" tint="0.89999084444715716"/>
      </right>
      <top style="medium">
        <color rgb="FF00518B"/>
      </top>
      <bottom style="thin">
        <color theme="3" tint="0.89999084444715716"/>
      </bottom>
      <diagonal/>
    </border>
  </borders>
  <cellStyleXfs count="6">
    <xf numFmtId="0" fontId="0"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2" fillId="0" borderId="0" applyNumberFormat="0" applyFill="0" applyBorder="0" applyAlignment="0" applyProtection="0"/>
    <xf numFmtId="0" fontId="19" fillId="0" borderId="0" applyNumberFormat="0" applyFill="0" applyBorder="0" applyAlignment="0" applyProtection="0"/>
  </cellStyleXfs>
  <cellXfs count="93">
    <xf numFmtId="0" fontId="0" fillId="0" borderId="0" xfId="0"/>
    <xf numFmtId="0" fontId="0" fillId="0" borderId="1" xfId="0" applyBorder="1"/>
    <xf numFmtId="0" fontId="0" fillId="0" borderId="1" xfId="0" applyBorder="1" applyAlignment="1">
      <alignment wrapText="1"/>
    </xf>
    <xf numFmtId="166" fontId="0" fillId="0" borderId="1" xfId="0" applyNumberFormat="1" applyBorder="1"/>
    <xf numFmtId="166" fontId="0" fillId="0" borderId="1" xfId="0" applyNumberFormat="1" applyBorder="1" applyAlignment="1">
      <alignment horizontal="center"/>
    </xf>
    <xf numFmtId="0" fontId="0" fillId="0" borderId="4" xfId="0" applyBorder="1"/>
    <xf numFmtId="0" fontId="0" fillId="0" borderId="6" xfId="0" applyBorder="1"/>
    <xf numFmtId="166" fontId="0" fillId="0" borderId="7" xfId="0" applyNumberFormat="1" applyBorder="1"/>
    <xf numFmtId="165" fontId="0" fillId="0" borderId="1" xfId="1" applyFont="1" applyBorder="1"/>
    <xf numFmtId="0" fontId="0" fillId="0" borderId="3" xfId="0" applyBorder="1" applyAlignment="1">
      <alignment wrapText="1"/>
    </xf>
    <xf numFmtId="166" fontId="4" fillId="0" borderId="3" xfId="0" applyNumberFormat="1" applyFont="1" applyBorder="1" applyAlignment="1">
      <alignment horizontal="center"/>
    </xf>
    <xf numFmtId="0" fontId="0" fillId="0" borderId="5" xfId="0" applyBorder="1"/>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166" fontId="0" fillId="0" borderId="7" xfId="0" applyNumberFormat="1" applyBorder="1" applyAlignment="1">
      <alignment horizontal="center"/>
    </xf>
    <xf numFmtId="0" fontId="6" fillId="0" borderId="8" xfId="0" applyFont="1" applyBorder="1" applyAlignment="1">
      <alignment wrapText="1"/>
    </xf>
    <xf numFmtId="166" fontId="0" fillId="0" borderId="8" xfId="0" applyNumberFormat="1" applyBorder="1" applyAlignment="1">
      <alignment horizontal="center"/>
    </xf>
    <xf numFmtId="0" fontId="6" fillId="0" borderId="7" xfId="0" applyFont="1" applyBorder="1" applyAlignment="1">
      <alignment wrapText="1"/>
    </xf>
    <xf numFmtId="0" fontId="11" fillId="0" borderId="1" xfId="0" applyFont="1" applyBorder="1" applyAlignment="1">
      <alignment wrapText="1"/>
    </xf>
    <xf numFmtId="0" fontId="0" fillId="0" borderId="4" xfId="0" applyBorder="1" applyAlignment="1">
      <alignment horizontal="right" wrapText="1"/>
    </xf>
    <xf numFmtId="166" fontId="0" fillId="0" borderId="6" xfId="0" applyNumberFormat="1" applyBorder="1"/>
    <xf numFmtId="166" fontId="0" fillId="0" borderId="3" xfId="0" applyNumberFormat="1" applyBorder="1"/>
    <xf numFmtId="166" fontId="0" fillId="0" borderId="9" xfId="0" applyNumberFormat="1" applyBorder="1"/>
    <xf numFmtId="166" fontId="4" fillId="0" borderId="3" xfId="0" applyNumberFormat="1" applyFont="1" applyBorder="1" applyAlignment="1">
      <alignment horizontal="center" vertical="center"/>
    </xf>
    <xf numFmtId="0" fontId="5" fillId="0" borderId="17" xfId="0" applyFont="1" applyBorder="1" applyAlignment="1">
      <alignment horizontal="left" wrapText="1"/>
    </xf>
    <xf numFmtId="0" fontId="0" fillId="0" borderId="21" xfId="0" applyBorder="1" applyAlignment="1">
      <alignment vertical="center" wrapText="1"/>
    </xf>
    <xf numFmtId="0" fontId="13" fillId="2" borderId="23" xfId="0" applyFont="1" applyFill="1" applyBorder="1" applyAlignment="1">
      <alignment horizontal="right" wrapText="1"/>
    </xf>
    <xf numFmtId="0" fontId="13" fillId="2" borderId="14" xfId="0" applyFont="1" applyFill="1" applyBorder="1" applyAlignment="1">
      <alignment horizontal="right" wrapText="1"/>
    </xf>
    <xf numFmtId="0" fontId="14" fillId="0" borderId="3" xfId="0" applyFont="1" applyBorder="1" applyAlignment="1">
      <alignment horizontal="center" vertical="center"/>
    </xf>
    <xf numFmtId="0" fontId="5" fillId="0" borderId="27" xfId="0" applyFont="1" applyBorder="1" applyAlignment="1">
      <alignment horizontal="left" wrapText="1"/>
    </xf>
    <xf numFmtId="0" fontId="5" fillId="0" borderId="2" xfId="0" applyFont="1" applyBorder="1" applyAlignment="1">
      <alignment horizontal="left" wrapText="1"/>
    </xf>
    <xf numFmtId="0" fontId="15" fillId="0" borderId="0" xfId="0" applyFont="1" applyAlignment="1">
      <alignment wrapText="1"/>
    </xf>
    <xf numFmtId="0" fontId="0" fillId="0" borderId="28" xfId="0" applyBorder="1"/>
    <xf numFmtId="0" fontId="0" fillId="0" borderId="29" xfId="0" applyBorder="1"/>
    <xf numFmtId="0" fontId="3" fillId="0" borderId="0" xfId="0" applyFont="1" applyAlignment="1">
      <alignment horizontal="center" vertical="center"/>
    </xf>
    <xf numFmtId="166" fontId="5" fillId="3" borderId="2" xfId="0" applyNumberFormat="1" applyFont="1" applyFill="1" applyBorder="1" applyAlignment="1">
      <alignment horizontal="center" vertical="center"/>
    </xf>
    <xf numFmtId="166" fontId="5" fillId="3" borderId="31" xfId="0" applyNumberFormat="1" applyFont="1" applyFill="1" applyBorder="1" applyAlignment="1">
      <alignment horizontal="center" vertical="center"/>
    </xf>
    <xf numFmtId="9" fontId="7" fillId="3" borderId="33" xfId="2" applyFont="1" applyFill="1" applyBorder="1" applyAlignment="1">
      <alignment horizontal="center" vertical="center"/>
    </xf>
    <xf numFmtId="9" fontId="7" fillId="3" borderId="34" xfId="2" applyFont="1" applyFill="1" applyBorder="1" applyAlignment="1">
      <alignment horizontal="center" vertical="center"/>
    </xf>
    <xf numFmtId="0" fontId="16" fillId="2" borderId="30" xfId="0" applyFont="1" applyFill="1" applyBorder="1" applyAlignment="1">
      <alignment horizontal="center" vertical="center" wrapText="1"/>
    </xf>
    <xf numFmtId="0" fontId="13" fillId="2" borderId="32" xfId="0" applyFont="1" applyFill="1" applyBorder="1" applyAlignment="1">
      <alignment horizontal="center" vertical="center" wrapText="1"/>
    </xf>
    <xf numFmtId="167" fontId="5" fillId="0" borderId="10" xfId="0" applyNumberFormat="1" applyFont="1" applyBorder="1" applyAlignment="1">
      <alignment horizontal="center"/>
    </xf>
    <xf numFmtId="167" fontId="5" fillId="0" borderId="11" xfId="0" applyNumberFormat="1" applyFont="1" applyBorder="1" applyAlignment="1">
      <alignment horizontal="center"/>
    </xf>
    <xf numFmtId="167" fontId="5" fillId="0" borderId="11" xfId="0" applyNumberFormat="1" applyFont="1" applyBorder="1" applyAlignment="1">
      <alignment horizontal="center" vertical="center"/>
    </xf>
    <xf numFmtId="167" fontId="0" fillId="0" borderId="12" xfId="0" applyNumberFormat="1" applyBorder="1" applyAlignment="1">
      <alignment horizontal="center"/>
    </xf>
    <xf numFmtId="167" fontId="5" fillId="0" borderId="10" xfId="0" applyNumberFormat="1" applyFont="1" applyBorder="1" applyAlignment="1">
      <alignment horizontal="center" vertical="center"/>
    </xf>
    <xf numFmtId="167" fontId="5" fillId="0" borderId="14" xfId="0" applyNumberFormat="1" applyFont="1" applyBorder="1" applyAlignment="1">
      <alignment horizontal="center"/>
    </xf>
    <xf numFmtId="167" fontId="5" fillId="0" borderId="15" xfId="0" applyNumberFormat="1" applyFont="1" applyBorder="1" applyAlignment="1">
      <alignment horizontal="center"/>
    </xf>
    <xf numFmtId="167" fontId="5" fillId="0" borderId="15" xfId="0" applyNumberFormat="1" applyFont="1" applyBorder="1" applyAlignment="1">
      <alignment horizontal="center" vertical="center"/>
    </xf>
    <xf numFmtId="167" fontId="0" fillId="0" borderId="16" xfId="0" applyNumberFormat="1" applyBorder="1" applyAlignment="1">
      <alignment horizontal="center"/>
    </xf>
    <xf numFmtId="167" fontId="8" fillId="0" borderId="15" xfId="0" applyNumberFormat="1" applyFont="1" applyBorder="1" applyAlignment="1">
      <alignment horizontal="center"/>
    </xf>
    <xf numFmtId="167" fontId="8" fillId="0" borderId="16" xfId="0" applyNumberFormat="1" applyFont="1" applyBorder="1" applyAlignment="1">
      <alignment horizontal="center"/>
    </xf>
    <xf numFmtId="167" fontId="5" fillId="0" borderId="18" xfId="0" applyNumberFormat="1" applyFont="1" applyBorder="1" applyAlignment="1">
      <alignment horizontal="center"/>
    </xf>
    <xf numFmtId="167" fontId="5" fillId="0" borderId="19" xfId="0" applyNumberFormat="1" applyFont="1" applyBorder="1" applyAlignment="1">
      <alignment horizontal="center"/>
    </xf>
    <xf numFmtId="167" fontId="0" fillId="0" borderId="20" xfId="0" applyNumberFormat="1" applyBorder="1" applyAlignment="1">
      <alignment horizontal="center"/>
    </xf>
    <xf numFmtId="167" fontId="5" fillId="0" borderId="13" xfId="0" applyNumberFormat="1" applyFont="1" applyBorder="1" applyAlignment="1">
      <alignment horizontal="center" vertical="center"/>
    </xf>
    <xf numFmtId="167" fontId="5" fillId="0" borderId="8" xfId="0" applyNumberFormat="1" applyFont="1" applyBorder="1" applyAlignment="1">
      <alignment horizontal="center" vertical="center"/>
    </xf>
    <xf numFmtId="167" fontId="0" fillId="0" borderId="22" xfId="0" applyNumberFormat="1" applyBorder="1" applyAlignment="1">
      <alignment horizontal="center" vertical="center"/>
    </xf>
    <xf numFmtId="167" fontId="8" fillId="0" borderId="24" xfId="0" applyNumberFormat="1" applyFont="1" applyBorder="1" applyAlignment="1">
      <alignment horizontal="center"/>
    </xf>
    <xf numFmtId="167" fontId="8" fillId="0" borderId="25" xfId="0" applyNumberFormat="1" applyFont="1" applyBorder="1" applyAlignment="1">
      <alignment horizontal="center"/>
    </xf>
    <xf numFmtId="167" fontId="8" fillId="0" borderId="26" xfId="0" applyNumberFormat="1" applyFont="1" applyBorder="1" applyAlignment="1">
      <alignment horizontal="center"/>
    </xf>
    <xf numFmtId="0" fontId="17" fillId="0" borderId="1" xfId="0" applyFont="1" applyBorder="1"/>
    <xf numFmtId="164" fontId="0" fillId="3" borderId="9" xfId="0" applyNumberFormat="1" applyFill="1" applyBorder="1" applyAlignment="1">
      <alignment horizontal="center" vertical="center"/>
    </xf>
    <xf numFmtId="0" fontId="18" fillId="0" borderId="0" xfId="0" applyFont="1"/>
    <xf numFmtId="0" fontId="10" fillId="0" borderId="1" xfId="0" applyFont="1" applyBorder="1"/>
    <xf numFmtId="0" fontId="12" fillId="0" borderId="2" xfId="0" applyFont="1" applyBorder="1" applyAlignment="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20" fillId="0" borderId="0" xfId="3" applyFont="1" applyAlignment="1">
      <alignment horizontal="center" vertical="center" wrapText="1"/>
    </xf>
    <xf numFmtId="0" fontId="24" fillId="0" borderId="38" xfId="3" applyFont="1" applyBorder="1" applyAlignment="1">
      <alignment horizontal="center" vertical="center" wrapText="1"/>
    </xf>
    <xf numFmtId="0" fontId="1" fillId="0" borderId="39" xfId="3" applyFont="1" applyBorder="1" applyAlignment="1">
      <alignment horizontal="left" vertical="center" wrapText="1" indent="1"/>
    </xf>
    <xf numFmtId="0" fontId="2" fillId="0" borderId="0" xfId="3" applyAlignment="1">
      <alignment horizontal="center" vertical="center" wrapText="1"/>
    </xf>
    <xf numFmtId="0" fontId="24" fillId="0" borderId="40" xfId="3" applyFont="1" applyBorder="1" applyAlignment="1">
      <alignment horizontal="center" vertical="center" wrapText="1"/>
    </xf>
    <xf numFmtId="0" fontId="1" fillId="0" borderId="41" xfId="3" applyFont="1" applyBorder="1" applyAlignment="1">
      <alignment horizontal="left" vertical="center" wrapText="1" indent="1"/>
    </xf>
    <xf numFmtId="0" fontId="24" fillId="0" borderId="42" xfId="3" applyFont="1" applyBorder="1" applyAlignment="1">
      <alignment horizontal="center" vertical="center" wrapText="1"/>
    </xf>
    <xf numFmtId="0" fontId="1" fillId="0" borderId="43" xfId="3" applyFont="1" applyBorder="1" applyAlignment="1">
      <alignment horizontal="left" vertical="center" wrapText="1" indent="1"/>
    </xf>
    <xf numFmtId="0" fontId="24" fillId="0" borderId="44" xfId="3" applyFont="1" applyBorder="1" applyAlignment="1">
      <alignment horizontal="center" vertical="center" wrapText="1"/>
    </xf>
    <xf numFmtId="0" fontId="1" fillId="0" borderId="45" xfId="3" applyFont="1" applyBorder="1" applyAlignment="1">
      <alignment horizontal="left" vertical="center" wrapText="1" indent="1"/>
    </xf>
    <xf numFmtId="0" fontId="24" fillId="0" borderId="46" xfId="3" applyFont="1" applyBorder="1" applyAlignment="1">
      <alignment horizontal="center" vertical="center" wrapText="1"/>
    </xf>
    <xf numFmtId="0" fontId="1" fillId="0" borderId="47" xfId="3" applyFont="1" applyBorder="1" applyAlignment="1">
      <alignment horizontal="left" vertical="center" wrapText="1" indent="1"/>
    </xf>
    <xf numFmtId="0" fontId="2" fillId="0" borderId="49" xfId="3" applyBorder="1" applyAlignment="1">
      <alignment horizontal="center" vertical="center" wrapText="1"/>
    </xf>
    <xf numFmtId="0" fontId="23" fillId="0" borderId="51" xfId="4" applyFont="1" applyBorder="1" applyAlignment="1" applyProtection="1">
      <alignment horizontal="center" vertical="center" wrapText="1"/>
      <protection locked="0"/>
    </xf>
    <xf numFmtId="0" fontId="20" fillId="0" borderId="50" xfId="3" applyFont="1" applyBorder="1" applyAlignment="1">
      <alignment horizontal="center" vertical="center" wrapText="1"/>
    </xf>
    <xf numFmtId="0" fontId="23" fillId="0" borderId="48" xfId="4" applyFont="1" applyBorder="1" applyAlignment="1" applyProtection="1">
      <alignment horizontal="center" vertical="center" wrapText="1"/>
      <protection locked="0"/>
    </xf>
    <xf numFmtId="0" fontId="20" fillId="0" borderId="52" xfId="3" applyFont="1" applyBorder="1" applyAlignment="1">
      <alignment horizontal="center" vertical="center" wrapText="1"/>
    </xf>
    <xf numFmtId="0" fontId="23" fillId="0" borderId="53" xfId="4" applyFont="1" applyBorder="1" applyAlignment="1" applyProtection="1">
      <alignment horizontal="center" vertical="center" wrapText="1"/>
      <protection locked="0"/>
    </xf>
    <xf numFmtId="0" fontId="23" fillId="0" borderId="53" xfId="5" applyFont="1" applyBorder="1" applyAlignment="1" applyProtection="1">
      <alignment horizontal="center" vertical="center" wrapText="1"/>
      <protection locked="0"/>
    </xf>
    <xf numFmtId="0" fontId="21" fillId="4" borderId="35" xfId="3" applyFont="1" applyFill="1" applyBorder="1" applyAlignment="1">
      <alignment horizontal="center" vertical="center" wrapText="1"/>
    </xf>
    <xf numFmtId="0" fontId="21" fillId="4" borderId="36" xfId="3" applyFont="1" applyFill="1" applyBorder="1" applyAlignment="1">
      <alignment horizontal="center" vertical="center" wrapText="1"/>
    </xf>
    <xf numFmtId="0" fontId="21" fillId="4" borderId="37" xfId="3" applyFont="1" applyFill="1" applyBorder="1" applyAlignment="1">
      <alignment horizontal="center" vertical="center" wrapText="1"/>
    </xf>
    <xf numFmtId="0" fontId="1" fillId="0" borderId="0" xfId="0" applyFont="1"/>
    <xf numFmtId="0" fontId="1" fillId="0" borderId="2" xfId="0" applyFont="1" applyBorder="1" applyAlignment="1">
      <alignment horizontal="center" vertical="center" wrapText="1"/>
    </xf>
  </cellXfs>
  <cellStyles count="6">
    <cellStyle name="Lien hypertexte 2" xfId="4" xr:uid="{2C3CFD89-0EA9-9F48-A7D9-B6C7DEBCC952}"/>
    <cellStyle name="Lien hypertexte 2 2" xfId="5" xr:uid="{EF099728-3E26-AC42-A105-B4AC5F1832C0}"/>
    <cellStyle name="Milliers" xfId="1" builtinId="3"/>
    <cellStyle name="Normal" xfId="0" builtinId="0"/>
    <cellStyle name="Normal 2 2" xfId="3" xr:uid="{85487264-F6C8-9F4E-89BE-E80919A811C7}"/>
    <cellStyle name="Pourcentage" xfId="2" builtinId="5"/>
  </cellStyles>
  <dxfs count="6">
    <dxf>
      <font>
        <color rgb="FF6AA84F"/>
      </font>
      <fill>
        <patternFill patternType="none"/>
      </fill>
    </dxf>
    <dxf>
      <font>
        <color rgb="FFFF0000"/>
      </font>
      <fill>
        <patternFill patternType="none"/>
      </fill>
    </dxf>
    <dxf>
      <font>
        <color rgb="FF6AA84F"/>
      </font>
      <fill>
        <patternFill patternType="none"/>
      </fill>
    </dxf>
    <dxf>
      <font>
        <color rgb="FFFF0000"/>
      </font>
      <fill>
        <patternFill patternType="none"/>
      </fill>
    </dxf>
    <dxf>
      <font>
        <color rgb="FF6AA84F"/>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solidFill>
                  <a:srgbClr val="002060"/>
                </a:solidFill>
              </a:rPr>
              <a:t>Dépenses</a:t>
            </a:r>
            <a:r>
              <a:rPr lang="fr-FR" baseline="0">
                <a:solidFill>
                  <a:srgbClr val="002060"/>
                </a:solidFill>
              </a:rPr>
              <a:t> </a:t>
            </a:r>
            <a:endParaRPr lang="fr-FR">
              <a:solidFill>
                <a:srgbClr val="002060"/>
              </a:solidFill>
            </a:endParaRPr>
          </a:p>
        </c:rich>
      </c:tx>
      <c:overlay val="0"/>
      <c:spPr>
        <a:noFill/>
        <a:ln>
          <a:noFill/>
        </a:ln>
        <a:effectLst/>
      </c:spPr>
    </c:title>
    <c:autoTitleDeleted val="0"/>
    <c:plotArea>
      <c:layout>
        <c:manualLayout>
          <c:layoutTarget val="inner"/>
          <c:xMode val="edge"/>
          <c:yMode val="edge"/>
          <c:x val="0.20440113735783028"/>
          <c:y val="0.14856481481481484"/>
          <c:w val="0.72591841644794397"/>
          <c:h val="0.72125801983085447"/>
        </c:manualLayout>
      </c:layout>
      <c:barChart>
        <c:barDir val="bar"/>
        <c:grouping val="clustered"/>
        <c:varyColors val="0"/>
        <c:ser>
          <c:idx val="0"/>
          <c:order val="0"/>
          <c:spPr>
            <a:solidFill>
              <a:schemeClr val="accent1"/>
            </a:solidFill>
            <a:ln>
              <a:noFill/>
            </a:ln>
            <a:effectLst/>
          </c:spPr>
          <c:invertIfNegative val="0"/>
          <c:cat>
            <c:strRef>
              <c:f>Paramètres!$B$17:$B$32</c:f>
              <c:strCache>
                <c:ptCount val="16"/>
                <c:pt idx="0">
                  <c:v>Loyer</c:v>
                </c:pt>
                <c:pt idx="1">
                  <c:v>Sorties</c:v>
                </c:pt>
                <c:pt idx="2">
                  <c:v>Shopping</c:v>
                </c:pt>
                <c:pt idx="3">
                  <c:v>Salle de sport</c:v>
                </c:pt>
                <c:pt idx="4">
                  <c:v>Transport</c:v>
                </c:pt>
                <c:pt idx="5">
                  <c:v>Abonnement téléphonique</c:v>
                </c:pt>
                <c:pt idx="6">
                  <c:v>Banque</c:v>
                </c:pt>
                <c:pt idx="7">
                  <c:v>Electricité et chauffage</c:v>
                </c:pt>
                <c:pt idx="8">
                  <c:v>Courses</c:v>
                </c:pt>
                <c:pt idx="9">
                  <c:v>Entretien voiture</c:v>
                </c:pt>
                <c:pt idx="10">
                  <c:v>Parking</c:v>
                </c:pt>
                <c:pt idx="11">
                  <c:v>Internet</c:v>
                </c:pt>
                <c:pt idx="12">
                  <c:v>Spotify</c:v>
                </c:pt>
                <c:pt idx="13">
                  <c:v>Netflix</c:v>
                </c:pt>
                <c:pt idx="14">
                  <c:v>Vacances</c:v>
                </c:pt>
                <c:pt idx="15">
                  <c:v>Autres dépenses</c:v>
                </c:pt>
              </c:strCache>
            </c:strRef>
          </c:cat>
          <c:val>
            <c:numRef>
              <c:f>Paramètres!$F$17:$F$32</c:f>
              <c:numCache>
                <c:formatCode>#\ ##0.00\ "€"</c:formatCode>
                <c:ptCount val="16"/>
                <c:pt idx="0">
                  <c:v>870</c:v>
                </c:pt>
                <c:pt idx="1">
                  <c:v>230</c:v>
                </c:pt>
                <c:pt idx="2">
                  <c:v>300</c:v>
                </c:pt>
                <c:pt idx="3">
                  <c:v>30</c:v>
                </c:pt>
                <c:pt idx="4">
                  <c:v>100</c:v>
                </c:pt>
                <c:pt idx="5">
                  <c:v>30</c:v>
                </c:pt>
                <c:pt idx="6">
                  <c:v>20</c:v>
                </c:pt>
                <c:pt idx="7">
                  <c:v>150</c:v>
                </c:pt>
                <c:pt idx="8">
                  <c:v>250</c:v>
                </c:pt>
                <c:pt idx="9">
                  <c:v>180</c:v>
                </c:pt>
                <c:pt idx="10">
                  <c:v>50</c:v>
                </c:pt>
                <c:pt idx="11">
                  <c:v>35</c:v>
                </c:pt>
                <c:pt idx="12">
                  <c:v>9.99</c:v>
                </c:pt>
                <c:pt idx="13">
                  <c:v>15</c:v>
                </c:pt>
                <c:pt idx="14">
                  <c:v>300</c:v>
                </c:pt>
                <c:pt idx="15">
                  <c:v>775</c:v>
                </c:pt>
              </c:numCache>
            </c:numRef>
          </c:val>
          <c:extLst>
            <c:ext xmlns:c16="http://schemas.microsoft.com/office/drawing/2014/chart" uri="{C3380CC4-5D6E-409C-BE32-E72D297353CC}">
              <c16:uniqueId val="{00000001-BC2C-40D5-974F-2E7E90C10F3D}"/>
            </c:ext>
          </c:extLst>
        </c:ser>
        <c:dLbls>
          <c:showLegendKey val="0"/>
          <c:showVal val="0"/>
          <c:showCatName val="0"/>
          <c:showSerName val="0"/>
          <c:showPercent val="0"/>
          <c:showBubbleSize val="0"/>
        </c:dLbls>
        <c:gapWidth val="182"/>
        <c:axId val="773423792"/>
        <c:axId val="773425592"/>
      </c:barChart>
      <c:catAx>
        <c:axId val="7734237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fr-FR"/>
          </a:p>
        </c:txPr>
        <c:crossAx val="773425592"/>
        <c:crosses val="autoZero"/>
        <c:auto val="1"/>
        <c:lblAlgn val="ctr"/>
        <c:lblOffset val="100"/>
        <c:noMultiLvlLbl val="0"/>
      </c:catAx>
      <c:valAx>
        <c:axId val="773425592"/>
        <c:scaling>
          <c:orientation val="minMax"/>
        </c:scaling>
        <c:delete val="0"/>
        <c:axPos val="b"/>
        <c:majorGridlines>
          <c:spPr>
            <a:ln w="9525" cap="flat" cmpd="sng" algn="ctr">
              <a:solidFill>
                <a:schemeClr val="tx1">
                  <a:lumMod val="15000"/>
                  <a:lumOff val="85000"/>
                </a:schemeClr>
              </a:solidFill>
              <a:round/>
            </a:ln>
            <a:effectLst/>
          </c:spPr>
        </c:majorGridlines>
        <c:numFmt formatCode="#\ ##0.00\ &quot;€&quot;"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fr-FR"/>
          </a:p>
        </c:txPr>
        <c:crossAx val="773423792"/>
        <c:crosses val="autoZero"/>
        <c:crossBetween val="between"/>
      </c:valAx>
    </c:plotArea>
    <c:plotVisOnly val="1"/>
    <c:dispBlanksAs val="gap"/>
    <c:showDLblsOverMax val="0"/>
  </c:chart>
  <c:txPr>
    <a:bodyPr/>
    <a:lstStyle/>
    <a:p>
      <a:pPr>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s://www.morpheus-formation.fr/blog/test/excel/" TargetMode="External"/><Relationship Id="rId2" Type="http://schemas.openxmlformats.org/officeDocument/2006/relationships/hyperlink" Target="https://www.morpheus-formation.fr/contact/" TargetMode="External"/><Relationship Id="rId1" Type="http://schemas.openxmlformats.org/officeDocument/2006/relationships/hyperlink" Target="https://www.morpheus-formation.fr/modele-excel/" TargetMode="Externa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6350</xdr:colOff>
      <xdr:row>0</xdr:row>
      <xdr:rowOff>190499</xdr:rowOff>
    </xdr:from>
    <xdr:to>
      <xdr:col>4</xdr:col>
      <xdr:colOff>1802130</xdr:colOff>
      <xdr:row>1</xdr:row>
      <xdr:rowOff>365759</xdr:rowOff>
    </xdr:to>
    <xdr:sp macro="" textlink="">
      <xdr:nvSpPr>
        <xdr:cNvPr id="3" name="Rectangle 2">
          <a:hlinkClick xmlns:r="http://schemas.openxmlformats.org/officeDocument/2006/relationships" r:id="rId1" tooltip="Voir la vidéo d'explication"/>
          <a:extLst>
            <a:ext uri="{FF2B5EF4-FFF2-40B4-BE49-F238E27FC236}">
              <a16:creationId xmlns:a16="http://schemas.microsoft.com/office/drawing/2014/main" id="{AD814C14-D041-1240-A23E-BC5C65DD811B}"/>
            </a:ext>
          </a:extLst>
        </xdr:cNvPr>
        <xdr:cNvSpPr/>
      </xdr:nvSpPr>
      <xdr:spPr>
        <a:xfrm>
          <a:off x="4159250" y="190499"/>
          <a:ext cx="3383280" cy="365760"/>
        </a:xfrm>
        <a:prstGeom prst="rect">
          <a:avLst/>
        </a:prstGeom>
        <a:solidFill>
          <a:schemeClr val="bg1"/>
        </a:solidFill>
        <a:ln>
          <a:solidFill>
            <a:srgbClr val="00B05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400">
              <a:solidFill>
                <a:srgbClr val="00B050"/>
              </a:solidFill>
              <a:effectLst/>
              <a:latin typeface="+mn-lt"/>
              <a:ea typeface="Calibri" panose="020F0502020204030204" pitchFamily="34" charset="0"/>
              <a:cs typeface="Times New Roman" panose="02020603050405020304" pitchFamily="18" charset="0"/>
            </a:rPr>
            <a:t>Explication du fichier ⇢ </a:t>
          </a:r>
          <a:r>
            <a:rPr lang="fr-FR" sz="1400" b="1">
              <a:solidFill>
                <a:srgbClr val="00B050"/>
              </a:solidFill>
              <a:effectLst/>
              <a:latin typeface="+mn-lt"/>
              <a:ea typeface="Calibri" panose="020F0502020204030204" pitchFamily="34" charset="0"/>
              <a:cs typeface="Times New Roman" panose="02020603050405020304" pitchFamily="18" charset="0"/>
            </a:rPr>
            <a:t>Cliquez ici !</a:t>
          </a:r>
          <a:endParaRPr lang="fr-FR" sz="1400">
            <a:solidFill>
              <a:srgbClr val="00B050"/>
            </a:solidFill>
            <a:effectLst/>
            <a:latin typeface="+mn-lt"/>
            <a:ea typeface="Calibri" panose="020F0502020204030204" pitchFamily="34" charset="0"/>
            <a:cs typeface="Times New Roman" panose="02020603050405020304" pitchFamily="18" charset="0"/>
          </a:endParaRPr>
        </a:p>
      </xdr:txBody>
    </xdr:sp>
    <xdr:clientData/>
  </xdr:twoCellAnchor>
  <xdr:twoCellAnchor editAs="oneCell">
    <xdr:from>
      <xdr:col>4</xdr:col>
      <xdr:colOff>2755053</xdr:colOff>
      <xdr:row>2</xdr:row>
      <xdr:rowOff>375561</xdr:rowOff>
    </xdr:from>
    <xdr:to>
      <xdr:col>4</xdr:col>
      <xdr:colOff>6138333</xdr:colOff>
      <xdr:row>3</xdr:row>
      <xdr:rowOff>106321</xdr:rowOff>
    </xdr:to>
    <xdr:sp macro="" textlink="">
      <xdr:nvSpPr>
        <xdr:cNvPr id="4" name="Rectangle 3">
          <a:hlinkClick xmlns:r="http://schemas.openxmlformats.org/officeDocument/2006/relationships" r:id="rId2" tooltip="Contactez-nous !"/>
          <a:extLst>
            <a:ext uri="{FF2B5EF4-FFF2-40B4-BE49-F238E27FC236}">
              <a16:creationId xmlns:a16="http://schemas.microsoft.com/office/drawing/2014/main" id="{B61E3E5F-60DA-394C-9348-115EB69AB42C}"/>
            </a:ext>
          </a:extLst>
        </xdr:cNvPr>
        <xdr:cNvSpPr/>
      </xdr:nvSpPr>
      <xdr:spPr>
        <a:xfrm>
          <a:off x="8495453" y="1201061"/>
          <a:ext cx="3383280" cy="365760"/>
        </a:xfrm>
        <a:prstGeom prst="rect">
          <a:avLst/>
        </a:prstGeom>
        <a:noFill/>
        <a:ln w="38100">
          <a:solidFill>
            <a:schemeClr val="tx2">
              <a:lumMod val="10000"/>
              <a:lumOff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a:solidFill>
                <a:srgbClr val="00518B"/>
              </a:solidFill>
              <a:latin typeface="+mn-lt"/>
            </a:rPr>
            <a:t>Nous contacter</a:t>
          </a:r>
        </a:p>
      </xdr:txBody>
    </xdr:sp>
    <xdr:clientData/>
  </xdr:twoCellAnchor>
  <xdr:twoCellAnchor editAs="oneCell">
    <xdr:from>
      <xdr:col>3</xdr:col>
      <xdr:colOff>6350</xdr:colOff>
      <xdr:row>2</xdr:row>
      <xdr:rowOff>380706</xdr:rowOff>
    </xdr:from>
    <xdr:to>
      <xdr:col>4</xdr:col>
      <xdr:colOff>1802130</xdr:colOff>
      <xdr:row>3</xdr:row>
      <xdr:rowOff>111466</xdr:rowOff>
    </xdr:to>
    <xdr:sp macro="" textlink="">
      <xdr:nvSpPr>
        <xdr:cNvPr id="5" name="Rectangle 4">
          <a:hlinkClick xmlns:r="http://schemas.openxmlformats.org/officeDocument/2006/relationships" r:id="rId3" tooltip="Testez votre niveau sur Excel !"/>
          <a:extLst>
            <a:ext uri="{FF2B5EF4-FFF2-40B4-BE49-F238E27FC236}">
              <a16:creationId xmlns:a16="http://schemas.microsoft.com/office/drawing/2014/main" id="{6C687DE4-8BC2-0F4C-99A6-50CC29D35E82}"/>
            </a:ext>
          </a:extLst>
        </xdr:cNvPr>
        <xdr:cNvSpPr/>
      </xdr:nvSpPr>
      <xdr:spPr>
        <a:xfrm>
          <a:off x="4159250" y="1206206"/>
          <a:ext cx="3383280" cy="365760"/>
        </a:xfrm>
        <a:prstGeom prst="rect">
          <a:avLst/>
        </a:prstGeom>
        <a:noFill/>
        <a:ln w="38100">
          <a:solidFill>
            <a:schemeClr val="tx2">
              <a:lumMod val="10000"/>
              <a:lumOff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a:solidFill>
                <a:srgbClr val="00518B"/>
              </a:solidFill>
              <a:latin typeface="+mn-lt"/>
            </a:rPr>
            <a:t>Testez votre niveau !</a:t>
          </a:r>
        </a:p>
      </xdr:txBody>
    </xdr:sp>
    <xdr:clientData/>
  </xdr:twoCellAnchor>
  <xdr:twoCellAnchor editAs="oneCell">
    <xdr:from>
      <xdr:col>3</xdr:col>
      <xdr:colOff>6350</xdr:colOff>
      <xdr:row>1</xdr:row>
      <xdr:rowOff>368006</xdr:rowOff>
    </xdr:from>
    <xdr:to>
      <xdr:col>4</xdr:col>
      <xdr:colOff>6138333</xdr:colOff>
      <xdr:row>2</xdr:row>
      <xdr:rowOff>370416</xdr:rowOff>
    </xdr:to>
    <xdr:sp macro="" textlink="">
      <xdr:nvSpPr>
        <xdr:cNvPr id="6" name="Rectangle 5">
          <a:extLst>
            <a:ext uri="{FF2B5EF4-FFF2-40B4-BE49-F238E27FC236}">
              <a16:creationId xmlns:a16="http://schemas.microsoft.com/office/drawing/2014/main" id="{786741AB-D12A-E942-96D2-4C0227FC2171}"/>
            </a:ext>
          </a:extLst>
        </xdr:cNvPr>
        <xdr:cNvSpPr/>
      </xdr:nvSpPr>
      <xdr:spPr>
        <a:xfrm>
          <a:off x="4159250" y="558506"/>
          <a:ext cx="7719483" cy="637410"/>
        </a:xfrm>
        <a:prstGeom prst="rect">
          <a:avLst/>
        </a:prstGeom>
        <a:noFill/>
        <a:ln w="38100">
          <a:solidFill>
            <a:srgbClr val="00518B"/>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000" b="1">
              <a:solidFill>
                <a:srgbClr val="00518B"/>
              </a:solidFill>
              <a:latin typeface="+mn-lt"/>
            </a:rPr>
            <a:t>Morpheus est spécialisé dans la formation Excel</a:t>
          </a:r>
        </a:p>
      </xdr:txBody>
    </xdr:sp>
    <xdr:clientData/>
  </xdr:twoCellAnchor>
  <xdr:twoCellAnchor editAs="oneCell">
    <xdr:from>
      <xdr:col>1</xdr:col>
      <xdr:colOff>469900</xdr:colOff>
      <xdr:row>1</xdr:row>
      <xdr:rowOff>114300</xdr:rowOff>
    </xdr:from>
    <xdr:to>
      <xdr:col>1</xdr:col>
      <xdr:colOff>2646172</xdr:colOff>
      <xdr:row>3</xdr:row>
      <xdr:rowOff>36581</xdr:rowOff>
    </xdr:to>
    <xdr:pic>
      <xdr:nvPicPr>
        <xdr:cNvPr id="7" name="Image 6">
          <a:extLst>
            <a:ext uri="{FF2B5EF4-FFF2-40B4-BE49-F238E27FC236}">
              <a16:creationId xmlns:a16="http://schemas.microsoft.com/office/drawing/2014/main" id="{33E4775A-A150-CA4D-9260-3BC31142F39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5800" y="304800"/>
          <a:ext cx="2176272" cy="11922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28133</xdr:colOff>
      <xdr:row>10</xdr:row>
      <xdr:rowOff>186679</xdr:rowOff>
    </xdr:from>
    <xdr:to>
      <xdr:col>5</xdr:col>
      <xdr:colOff>837365</xdr:colOff>
      <xdr:row>25</xdr:row>
      <xdr:rowOff>123406</xdr:rowOff>
    </xdr:to>
    <xdr:graphicFrame macro="">
      <xdr:nvGraphicFramePr>
        <xdr:cNvPr id="3" name="Graphique 2">
          <a:extLst>
            <a:ext uri="{FF2B5EF4-FFF2-40B4-BE49-F238E27FC236}">
              <a16:creationId xmlns:a16="http://schemas.microsoft.com/office/drawing/2014/main" id="{E3E03FC3-E73D-BB18-6896-42062AB118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celiachevalier/Downloads/(De&#769;verouille&#769;)%20Matrice%20des%20competences%20RH.xlsx" TargetMode="External"/><Relationship Id="rId1" Type="http://schemas.openxmlformats.org/officeDocument/2006/relationships/externalLinkPath" Target="(De&#769;verouille&#769;)%20Matrice%20des%20competences%20R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t de passe"/>
      <sheetName val="Notice"/>
      <sheetName val="Salariés"/>
      <sheetName val="Tableau de bord"/>
      <sheetName val="Compétences"/>
      <sheetName val="Analyse"/>
    </sheetNames>
    <sheetDataSet>
      <sheetData sheetId="0"/>
      <sheetData sheetId="1"/>
      <sheetData sheetId="2"/>
      <sheetData sheetId="3"/>
      <sheetData sheetId="4"/>
      <sheetData sheetId="5">
        <row r="14">
          <cell r="F14" t="str">
            <v>Adaptabilité</v>
          </cell>
          <cell r="G14">
            <v>3</v>
          </cell>
          <cell r="H14">
            <v>1</v>
          </cell>
        </row>
        <row r="15">
          <cell r="F15" t="str">
            <v>Créativité</v>
          </cell>
          <cell r="G15">
            <v>1</v>
          </cell>
          <cell r="H15">
            <v>4</v>
          </cell>
        </row>
        <row r="16">
          <cell r="F16" t="str">
            <v>Efficacité</v>
          </cell>
          <cell r="G16">
            <v>4</v>
          </cell>
          <cell r="H16">
            <v>1</v>
          </cell>
        </row>
        <row r="17">
          <cell r="F17" t="str">
            <v>Remise en question</v>
          </cell>
          <cell r="G17">
            <v>3</v>
          </cell>
          <cell r="H17">
            <v>2</v>
          </cell>
        </row>
        <row r="18">
          <cell r="F18" t="str">
            <v>Responsabilité</v>
          </cell>
          <cell r="G18">
            <v>1</v>
          </cell>
          <cell r="H18">
            <v>1</v>
          </cell>
        </row>
        <row r="27">
          <cell r="F27" t="str">
            <v>Allemand</v>
          </cell>
          <cell r="G27">
            <v>1</v>
          </cell>
          <cell r="H27">
            <v>4</v>
          </cell>
        </row>
        <row r="28">
          <cell r="F28" t="str">
            <v>Analyse des données</v>
          </cell>
          <cell r="G28">
            <v>4</v>
          </cell>
          <cell r="H28">
            <v>1</v>
          </cell>
        </row>
        <row r="29">
          <cell r="F29" t="str">
            <v>Conduite du changement</v>
          </cell>
          <cell r="G29">
            <v>4</v>
          </cell>
          <cell r="H29">
            <v>4</v>
          </cell>
        </row>
        <row r="30">
          <cell r="F30" t="str">
            <v>Optimisation des processus</v>
          </cell>
          <cell r="G30">
            <v>4</v>
          </cell>
          <cell r="H30">
            <v>2</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rpheus-formation.fr/formation/excel/avance/" TargetMode="External"/><Relationship Id="rId2" Type="http://schemas.openxmlformats.org/officeDocument/2006/relationships/hyperlink" Target="https://www.morpheus-formation.fr/formation/excel/intermediaire/" TargetMode="External"/><Relationship Id="rId1" Type="http://schemas.openxmlformats.org/officeDocument/2006/relationships/hyperlink" Target="https://www.morpheus-formation.fr/formation/excel/debutant/" TargetMode="External"/><Relationship Id="rId5" Type="http://schemas.openxmlformats.org/officeDocument/2006/relationships/drawing" Target="../drawings/drawing1.xml"/><Relationship Id="rId4" Type="http://schemas.openxmlformats.org/officeDocument/2006/relationships/hyperlink" Target="https://www.morpheus-formation.fr/exce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078D-17A3-2243-A1E0-0BD2CE86A184}">
  <sheetPr>
    <tabColor theme="4" tint="0.79998168889431442"/>
  </sheetPr>
  <dimension ref="A2:E15"/>
  <sheetViews>
    <sheetView showGridLines="0" zoomScaleNormal="100" workbookViewId="0">
      <selection activeCell="B6" sqref="B6"/>
    </sheetView>
  </sheetViews>
  <sheetFormatPr baseColWidth="10" defaultColWidth="10.83203125" defaultRowHeight="15"/>
  <cols>
    <col min="1" max="1" width="2.83203125" style="69" customWidth="1"/>
    <col min="2" max="2" width="40.83203125" style="69" customWidth="1"/>
    <col min="3" max="3" width="10.83203125" style="69" customWidth="1"/>
    <col min="4" max="4" width="20.83203125" style="69" customWidth="1"/>
    <col min="5" max="5" width="80.83203125" style="69" customWidth="1"/>
    <col min="6" max="16384" width="10.83203125" style="69"/>
  </cols>
  <sheetData>
    <row r="2" spans="1:5" ht="50" customHeight="1"/>
    <row r="3" spans="1:5" ht="50" customHeight="1"/>
    <row r="4" spans="1:5" ht="40" customHeight="1" thickBot="1"/>
    <row r="5" spans="1:5" ht="30" customHeight="1" thickBot="1">
      <c r="B5" s="88" t="s">
        <v>25</v>
      </c>
      <c r="D5" s="89" t="s">
        <v>26</v>
      </c>
      <c r="E5" s="90"/>
    </row>
    <row r="6" spans="1:5" ht="30" customHeight="1">
      <c r="B6" s="82" t="s">
        <v>27</v>
      </c>
      <c r="C6" s="83"/>
      <c r="D6" s="70" t="s">
        <v>28</v>
      </c>
      <c r="E6" s="71" t="s">
        <v>29</v>
      </c>
    </row>
    <row r="7" spans="1:5" ht="30" customHeight="1" thickBot="1">
      <c r="B7" s="81"/>
      <c r="D7" s="73"/>
      <c r="E7" s="74"/>
    </row>
    <row r="8" spans="1:5" ht="30" customHeight="1" thickBot="1">
      <c r="B8" s="88" t="s">
        <v>30</v>
      </c>
      <c r="D8" s="73"/>
      <c r="E8" s="74"/>
    </row>
    <row r="9" spans="1:5" ht="30" customHeight="1">
      <c r="A9" s="85"/>
      <c r="B9" s="84" t="s">
        <v>27</v>
      </c>
      <c r="C9" s="83"/>
      <c r="D9" s="73"/>
      <c r="E9" s="74"/>
    </row>
    <row r="10" spans="1:5" ht="30" customHeight="1" thickBot="1">
      <c r="B10" s="81"/>
      <c r="D10" s="73"/>
      <c r="E10" s="74"/>
    </row>
    <row r="11" spans="1:5" ht="30" customHeight="1" thickBot="1">
      <c r="B11" s="88" t="s">
        <v>31</v>
      </c>
      <c r="D11" s="75"/>
      <c r="E11" s="76"/>
    </row>
    <row r="12" spans="1:5" ht="30" customHeight="1">
      <c r="A12" s="85"/>
      <c r="B12" s="86" t="s">
        <v>27</v>
      </c>
      <c r="D12" s="77" t="s">
        <v>32</v>
      </c>
      <c r="E12" s="78" t="s">
        <v>33</v>
      </c>
    </row>
    <row r="13" spans="1:5" ht="30" customHeight="1" thickBot="1">
      <c r="B13" s="72"/>
      <c r="D13" s="75"/>
      <c r="E13" s="76"/>
    </row>
    <row r="14" spans="1:5" ht="30" customHeight="1" thickBot="1">
      <c r="B14" s="88" t="s">
        <v>34</v>
      </c>
      <c r="D14" s="77" t="s">
        <v>35</v>
      </c>
      <c r="E14" s="78" t="s">
        <v>36</v>
      </c>
    </row>
    <row r="15" spans="1:5" ht="30" customHeight="1" thickBot="1">
      <c r="A15" s="85"/>
      <c r="B15" s="87" t="s">
        <v>37</v>
      </c>
      <c r="D15" s="79"/>
      <c r="E15" s="80"/>
    </row>
  </sheetData>
  <sheetProtection algorithmName="SHA-512" hashValue="PRyylQmKqpiMCXMucnPtoadKhsu3D7osDXpPSmkG7ahsRnHnt9+u9pQYapRNR4Z/4rsn8E/KorrxfttT/CjGsg==" saltValue="nMH1HgZae5zQLm11BdC3Sg==" spinCount="100000" sheet="1" selectLockedCells="1"/>
  <mergeCells count="7">
    <mergeCell ref="D5:E5"/>
    <mergeCell ref="D6:D11"/>
    <mergeCell ref="E6:E11"/>
    <mergeCell ref="D12:D13"/>
    <mergeCell ref="E12:E13"/>
    <mergeCell ref="D14:D15"/>
    <mergeCell ref="E14:E15"/>
  </mergeCells>
  <hyperlinks>
    <hyperlink ref="B6" r:id="rId1" tooltip="Découvrir le programme" xr:uid="{495F3E6F-6B89-964D-B1EE-179BB5CFF914}"/>
    <hyperlink ref="B9" r:id="rId2" tooltip="Découvrir le programme" xr:uid="{961DB680-8758-8F42-88E4-21594B00BF88}"/>
    <hyperlink ref="B12" r:id="rId3" tooltip="Découvrir le programme" xr:uid="{A6F0070E-374A-A046-8A49-3BBA04C5E66D}"/>
    <hyperlink ref="B15" r:id="rId4" tooltip="Découvrir les programmes" xr:uid="{DBFC5AB3-A788-8947-887A-B418ED850BE9}"/>
  </hyperlinks>
  <pageMargins left="0.7" right="0.7" top="0.75" bottom="0.75" header="0.3" footer="0.3"/>
  <pageSetup paperSize="9" orientation="portrait" horizontalDpi="0" verticalDpi="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E1B69-B041-46B1-BDBA-6016CD5194FA}">
  <dimension ref="A1:J41"/>
  <sheetViews>
    <sheetView showGridLines="0" zoomScale="116" workbookViewId="0">
      <selection activeCell="O25" sqref="O25"/>
    </sheetView>
  </sheetViews>
  <sheetFormatPr baseColWidth="10" defaultRowHeight="15"/>
  <cols>
    <col min="1" max="1" width="4.33203125" style="1" customWidth="1"/>
    <col min="2" max="2" width="33" style="2" customWidth="1"/>
    <col min="3" max="3" width="18.33203125" style="3" customWidth="1"/>
    <col min="4" max="4" width="14.33203125" style="3" customWidth="1"/>
    <col min="5" max="5" width="11.33203125" style="3" customWidth="1"/>
    <col min="6" max="6" width="12.6640625" style="4" customWidth="1"/>
    <col min="7" max="7" width="7.1640625" style="1" customWidth="1"/>
    <col min="8" max="8" width="16.1640625" style="1" customWidth="1"/>
    <col min="9" max="9" width="9.1640625" style="33" customWidth="1"/>
  </cols>
  <sheetData>
    <row r="1" spans="1:10" ht="45" customHeight="1">
      <c r="A1" s="67" t="s">
        <v>19</v>
      </c>
      <c r="B1" s="68"/>
      <c r="C1" s="68"/>
      <c r="D1" s="68"/>
      <c r="E1" s="68"/>
      <c r="F1" s="68"/>
      <c r="G1" s="68"/>
      <c r="H1" s="68"/>
      <c r="I1" s="68"/>
    </row>
    <row r="3" spans="1:10" ht="54.75" customHeight="1">
      <c r="B3" s="92" t="s">
        <v>44</v>
      </c>
      <c r="C3" s="66"/>
      <c r="D3" s="66"/>
      <c r="E3" s="66"/>
      <c r="F3" s="66"/>
      <c r="G3" s="66"/>
      <c r="H3" s="66"/>
    </row>
    <row r="5" spans="1:10" ht="17" thickBot="1">
      <c r="A5" s="5"/>
      <c r="B5" s="19" t="s">
        <v>21</v>
      </c>
      <c r="C5" s="22"/>
    </row>
    <row r="6" spans="1:10" ht="17" thickBot="1">
      <c r="A6" s="5"/>
      <c r="B6" s="20" t="s">
        <v>20</v>
      </c>
      <c r="C6" s="23" t="s">
        <v>23</v>
      </c>
      <c r="D6" s="21"/>
    </row>
    <row r="7" spans="1:10">
      <c r="A7" s="12"/>
      <c r="C7" s="7"/>
    </row>
    <row r="8" spans="1:10" ht="17" thickBot="1">
      <c r="A8" s="5"/>
      <c r="B8" s="19" t="s">
        <v>22</v>
      </c>
      <c r="C8" s="22"/>
    </row>
    <row r="9" spans="1:10" ht="17" thickBot="1">
      <c r="B9" s="20" t="s">
        <v>20</v>
      </c>
      <c r="C9" s="23" t="s">
        <v>24</v>
      </c>
      <c r="D9" s="21"/>
    </row>
    <row r="10" spans="1:10">
      <c r="B10" s="9"/>
    </row>
    <row r="11" spans="1:10" ht="18" thickBot="1">
      <c r="A11" s="5"/>
      <c r="B11" s="32" t="s">
        <v>2</v>
      </c>
      <c r="C11" s="29" t="str">
        <f>IF(ISBLANK(C6),"",C6)</f>
        <v>Gabriel</v>
      </c>
      <c r="D11" s="24" t="str">
        <f>IF(ISBLANK(C9),"",C9)</f>
        <v>Jo</v>
      </c>
      <c r="E11" s="10" t="s">
        <v>0</v>
      </c>
      <c r="F11" s="10" t="s">
        <v>1</v>
      </c>
      <c r="G11" s="11"/>
    </row>
    <row r="12" spans="1:10">
      <c r="A12" s="5"/>
      <c r="B12" s="25" t="s">
        <v>3</v>
      </c>
      <c r="C12" s="53">
        <v>3000</v>
      </c>
      <c r="D12" s="54">
        <v>1400</v>
      </c>
      <c r="E12" s="54"/>
      <c r="F12" s="55">
        <f>SUM(C12:E12)</f>
        <v>4400</v>
      </c>
      <c r="G12" s="11"/>
    </row>
    <row r="13" spans="1:10" ht="32">
      <c r="A13" s="5"/>
      <c r="B13" s="26" t="s">
        <v>43</v>
      </c>
      <c r="C13" s="56"/>
      <c r="D13" s="57"/>
      <c r="E13" s="57">
        <v>350</v>
      </c>
      <c r="F13" s="58">
        <f t="shared" ref="F13:F32" si="0">SUM(C13:E13)</f>
        <v>350</v>
      </c>
      <c r="G13" s="13"/>
    </row>
    <row r="14" spans="1:10" ht="16" thickBot="1">
      <c r="A14" s="5"/>
      <c r="B14" s="27" t="s">
        <v>1</v>
      </c>
      <c r="C14" s="59">
        <f>SUM(C12:C13)</f>
        <v>3000</v>
      </c>
      <c r="D14" s="60">
        <f>SUM(D12:D13)</f>
        <v>1400</v>
      </c>
      <c r="E14" s="60">
        <f>SUM(E12:E13)</f>
        <v>350</v>
      </c>
      <c r="F14" s="61">
        <f t="shared" si="0"/>
        <v>4750</v>
      </c>
      <c r="G14" s="6"/>
      <c r="J14" s="6"/>
    </row>
    <row r="15" spans="1:10">
      <c r="B15" s="16"/>
      <c r="C15" s="17"/>
      <c r="D15" s="17"/>
      <c r="E15" s="17"/>
      <c r="F15" s="17"/>
      <c r="J15" s="6"/>
    </row>
    <row r="16" spans="1:10" ht="17.25" customHeight="1">
      <c r="A16" s="5"/>
      <c r="B16" s="32" t="s">
        <v>6</v>
      </c>
      <c r="C16" s="29" t="str">
        <f>IF(ISBLANK(C6),"",C6)</f>
        <v>Gabriel</v>
      </c>
      <c r="D16" s="24" t="str">
        <f>IF(ISBLANK(C9),"",C9)</f>
        <v>Jo</v>
      </c>
      <c r="E16" s="10" t="s">
        <v>0</v>
      </c>
      <c r="F16" s="10" t="s">
        <v>1</v>
      </c>
      <c r="G16" s="6"/>
      <c r="J16" s="6"/>
    </row>
    <row r="17" spans="2:10">
      <c r="B17" s="31" t="s">
        <v>7</v>
      </c>
      <c r="C17" s="42">
        <v>570</v>
      </c>
      <c r="D17" s="43">
        <v>300</v>
      </c>
      <c r="E17" s="44"/>
      <c r="F17" s="45">
        <f t="shared" ref="F17" si="1">SUM(C17:E17)</f>
        <v>870</v>
      </c>
      <c r="G17" s="6"/>
      <c r="J17" s="6"/>
    </row>
    <row r="18" spans="2:10">
      <c r="B18" s="31" t="s">
        <v>46</v>
      </c>
      <c r="C18" s="46">
        <v>150</v>
      </c>
      <c r="D18" s="44">
        <v>80</v>
      </c>
      <c r="E18" s="43" t="s">
        <v>8</v>
      </c>
      <c r="F18" s="45">
        <f t="shared" si="0"/>
        <v>230</v>
      </c>
      <c r="G18" s="6"/>
      <c r="J18" s="14"/>
    </row>
    <row r="19" spans="2:10">
      <c r="B19" s="31" t="s">
        <v>45</v>
      </c>
      <c r="C19" s="46">
        <v>100</v>
      </c>
      <c r="D19" s="44">
        <v>200</v>
      </c>
      <c r="E19" s="43" t="s">
        <v>8</v>
      </c>
      <c r="F19" s="45">
        <f t="shared" si="0"/>
        <v>300</v>
      </c>
      <c r="G19" s="6"/>
      <c r="J19" s="6"/>
    </row>
    <row r="20" spans="2:10">
      <c r="B20" s="31" t="s">
        <v>9</v>
      </c>
      <c r="C20" s="46">
        <v>30</v>
      </c>
      <c r="D20" s="44"/>
      <c r="E20" s="43" t="s">
        <v>8</v>
      </c>
      <c r="F20" s="45">
        <f t="shared" si="0"/>
        <v>30</v>
      </c>
      <c r="G20" s="6"/>
      <c r="J20" s="6"/>
    </row>
    <row r="21" spans="2:10">
      <c r="B21" s="31" t="s">
        <v>10</v>
      </c>
      <c r="C21" s="46">
        <v>50</v>
      </c>
      <c r="D21" s="44">
        <v>50</v>
      </c>
      <c r="E21" s="43" t="s">
        <v>8</v>
      </c>
      <c r="F21" s="45">
        <f t="shared" si="0"/>
        <v>100</v>
      </c>
      <c r="G21" s="6"/>
      <c r="J21" s="6"/>
    </row>
    <row r="22" spans="2:10">
      <c r="B22" s="31" t="s">
        <v>49</v>
      </c>
      <c r="C22" s="46">
        <v>15</v>
      </c>
      <c r="D22" s="44">
        <v>15</v>
      </c>
      <c r="E22" s="43" t="s">
        <v>8</v>
      </c>
      <c r="F22" s="45">
        <f t="shared" si="0"/>
        <v>30</v>
      </c>
      <c r="G22" s="6"/>
      <c r="J22" s="6"/>
    </row>
    <row r="23" spans="2:10">
      <c r="B23" s="31" t="s">
        <v>11</v>
      </c>
      <c r="C23" s="46">
        <v>10</v>
      </c>
      <c r="D23" s="44">
        <v>10</v>
      </c>
      <c r="E23" s="43" t="s">
        <v>8</v>
      </c>
      <c r="F23" s="45">
        <f t="shared" si="0"/>
        <v>20</v>
      </c>
      <c r="G23" s="6"/>
      <c r="J23" s="6"/>
    </row>
    <row r="24" spans="2:10">
      <c r="B24" s="31" t="s">
        <v>48</v>
      </c>
      <c r="C24" s="42">
        <v>100</v>
      </c>
      <c r="D24" s="43">
        <v>50</v>
      </c>
      <c r="E24" s="44"/>
      <c r="F24" s="45">
        <f t="shared" si="0"/>
        <v>150</v>
      </c>
      <c r="G24" s="6"/>
      <c r="J24" s="6"/>
    </row>
    <row r="25" spans="2:10">
      <c r="B25" s="31" t="s">
        <v>12</v>
      </c>
      <c r="C25" s="42" t="s">
        <v>8</v>
      </c>
      <c r="D25" s="43" t="s">
        <v>8</v>
      </c>
      <c r="E25" s="44">
        <v>250</v>
      </c>
      <c r="F25" s="45">
        <f t="shared" si="0"/>
        <v>250</v>
      </c>
      <c r="G25" s="6"/>
      <c r="J25" s="6"/>
    </row>
    <row r="26" spans="2:10">
      <c r="B26" s="31" t="s">
        <v>47</v>
      </c>
      <c r="C26" s="42">
        <v>100</v>
      </c>
      <c r="D26" s="43">
        <v>80</v>
      </c>
      <c r="E26" s="44"/>
      <c r="F26" s="45">
        <f t="shared" si="0"/>
        <v>180</v>
      </c>
      <c r="G26" s="6"/>
      <c r="J26" s="6"/>
    </row>
    <row r="27" spans="2:10">
      <c r="B27" s="31" t="s">
        <v>13</v>
      </c>
      <c r="C27" s="42">
        <v>50</v>
      </c>
      <c r="D27" s="43" t="s">
        <v>8</v>
      </c>
      <c r="E27" s="44"/>
      <c r="F27" s="45">
        <f t="shared" si="0"/>
        <v>50</v>
      </c>
      <c r="G27" s="6"/>
      <c r="J27" s="6"/>
    </row>
    <row r="28" spans="2:10">
      <c r="B28" s="31" t="s">
        <v>14</v>
      </c>
      <c r="C28" s="42" t="s">
        <v>8</v>
      </c>
      <c r="D28" s="43" t="s">
        <v>8</v>
      </c>
      <c r="E28" s="44">
        <v>35</v>
      </c>
      <c r="F28" s="45">
        <f t="shared" si="0"/>
        <v>35</v>
      </c>
      <c r="G28" s="6"/>
      <c r="J28" s="6"/>
    </row>
    <row r="29" spans="2:10">
      <c r="B29" s="31" t="s">
        <v>15</v>
      </c>
      <c r="C29" s="42" t="s">
        <v>8</v>
      </c>
      <c r="D29" s="43" t="s">
        <v>8</v>
      </c>
      <c r="E29" s="44">
        <v>9.99</v>
      </c>
      <c r="F29" s="45">
        <f t="shared" si="0"/>
        <v>9.99</v>
      </c>
      <c r="G29" s="6"/>
      <c r="J29" s="6"/>
    </row>
    <row r="30" spans="2:10">
      <c r="B30" s="31" t="s">
        <v>16</v>
      </c>
      <c r="C30" s="42" t="s">
        <v>8</v>
      </c>
      <c r="D30" s="43" t="s">
        <v>8</v>
      </c>
      <c r="E30" s="44">
        <v>15</v>
      </c>
      <c r="F30" s="45">
        <f t="shared" si="0"/>
        <v>15</v>
      </c>
      <c r="G30" s="6"/>
      <c r="J30" s="6"/>
    </row>
    <row r="31" spans="2:10">
      <c r="B31" s="31" t="s">
        <v>17</v>
      </c>
      <c r="C31" s="42">
        <v>200</v>
      </c>
      <c r="D31" s="43">
        <v>100</v>
      </c>
      <c r="E31" s="44"/>
      <c r="F31" s="45">
        <f t="shared" si="0"/>
        <v>300</v>
      </c>
      <c r="G31" s="6"/>
      <c r="J31" s="6"/>
    </row>
    <row r="32" spans="2:10">
      <c r="B32" s="30" t="s">
        <v>18</v>
      </c>
      <c r="C32" s="47">
        <v>200</v>
      </c>
      <c r="D32" s="48">
        <v>575</v>
      </c>
      <c r="E32" s="49">
        <v>0</v>
      </c>
      <c r="F32" s="50">
        <f t="shared" si="0"/>
        <v>775</v>
      </c>
      <c r="G32" s="6"/>
      <c r="J32" s="6"/>
    </row>
    <row r="33" spans="2:10">
      <c r="B33" s="28" t="s">
        <v>1</v>
      </c>
      <c r="C33" s="51">
        <f>SUM(C18:C32)</f>
        <v>1005</v>
      </c>
      <c r="D33" s="51">
        <f>SUM(D18:D32)</f>
        <v>1160</v>
      </c>
      <c r="E33" s="51">
        <f>SUM(E18:E32)</f>
        <v>309.99</v>
      </c>
      <c r="F33" s="52">
        <f>SUM(C33:E33)</f>
        <v>2474.9899999999998</v>
      </c>
      <c r="G33" s="6"/>
      <c r="J33" s="6"/>
    </row>
    <row r="34" spans="2:10">
      <c r="B34" s="18"/>
      <c r="C34" s="15"/>
      <c r="D34" s="15"/>
      <c r="E34" s="15"/>
      <c r="F34" s="15"/>
      <c r="J34" s="6"/>
    </row>
    <row r="35" spans="2:10">
      <c r="B35" s="1"/>
      <c r="C35" s="1"/>
      <c r="D35" s="1"/>
      <c r="E35" s="1"/>
      <c r="F35" s="1"/>
      <c r="J35" s="6"/>
    </row>
    <row r="37" spans="2:10" ht="16">
      <c r="B37" s="32"/>
    </row>
    <row r="38" spans="2:10">
      <c r="B38" s="29"/>
    </row>
    <row r="39" spans="2:10">
      <c r="B39" s="24"/>
    </row>
    <row r="40" spans="2:10">
      <c r="B40" s="10"/>
    </row>
    <row r="41" spans="2:10">
      <c r="B41" s="10"/>
    </row>
  </sheetData>
  <mergeCells count="2">
    <mergeCell ref="B3:H3"/>
    <mergeCell ref="A1:I1"/>
  </mergeCells>
  <conditionalFormatting sqref="C18:D23 E24:E32">
    <cfRule type="cellIs" dxfId="5" priority="5" operator="equal">
      <formula>"Non"</formula>
    </cfRule>
    <cfRule type="cellIs" dxfId="4" priority="6" operator="equal">
      <formula>"Oui"</formula>
    </cfRule>
  </conditionalFormatting>
  <conditionalFormatting sqref="C12:E13">
    <cfRule type="cellIs" dxfId="3" priority="3" operator="equal">
      <formula>"Non"</formula>
    </cfRule>
    <cfRule type="cellIs" dxfId="2" priority="4" operator="equal">
      <formula>"Oui"</formula>
    </cfRule>
  </conditionalFormatting>
  <conditionalFormatting sqref="E17">
    <cfRule type="cellIs" dxfId="1" priority="1" operator="equal">
      <formula>"Non"</formula>
    </cfRule>
    <cfRule type="cellIs" dxfId="0" priority="2" operator="equal">
      <formula>"Oui"</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18BB-111A-4799-A1E8-9BF1DE9503EC}">
  <dimension ref="A1:G35"/>
  <sheetViews>
    <sheetView showGridLines="0" tabSelected="1" zoomScale="124" zoomScaleNormal="91" workbookViewId="0">
      <selection activeCell="D30" sqref="D30"/>
    </sheetView>
  </sheetViews>
  <sheetFormatPr baseColWidth="10" defaultRowHeight="15"/>
  <cols>
    <col min="2" max="2" width="20.33203125" bestFit="1" customWidth="1"/>
    <col min="3" max="3" width="18.6640625" customWidth="1"/>
    <col min="4" max="4" width="18" customWidth="1"/>
    <col min="5" max="5" width="4" bestFit="1" customWidth="1"/>
    <col min="6" max="6" width="17.6640625" customWidth="1"/>
    <col min="7" max="7" width="28.6640625" style="34" customWidth="1"/>
    <col min="8" max="8" width="6" bestFit="1" customWidth="1"/>
    <col min="9" max="9" width="12.5" bestFit="1" customWidth="1"/>
    <col min="10" max="11" width="3" bestFit="1" customWidth="1"/>
    <col min="12" max="13" width="4" bestFit="1" customWidth="1"/>
    <col min="14" max="14" width="3" bestFit="1" customWidth="1"/>
    <col min="15" max="15" width="6" bestFit="1" customWidth="1"/>
    <col min="16" max="16" width="18" bestFit="1" customWidth="1"/>
    <col min="17" max="17" width="22.6640625" bestFit="1" customWidth="1"/>
  </cols>
  <sheetData>
    <row r="1" spans="1:7" ht="33" customHeight="1">
      <c r="A1" s="67" t="s">
        <v>19</v>
      </c>
      <c r="B1" s="68"/>
      <c r="C1" s="68"/>
      <c r="D1" s="68"/>
      <c r="E1" s="68"/>
      <c r="F1" s="68"/>
      <c r="G1" s="68"/>
    </row>
    <row r="3" spans="1:7">
      <c r="B3" s="35" t="str">
        <f>IF(ISBLANK(Paramètres!C6),"",Paramètres!C6)</f>
        <v>Gabriel</v>
      </c>
      <c r="C3" s="35" t="str">
        <f>IF(ISBLANK(Paramètres!C9),"",Paramètres!C9)</f>
        <v>Jo</v>
      </c>
      <c r="D3" s="35" t="s">
        <v>1</v>
      </c>
    </row>
    <row r="4" spans="1:7" ht="42.75" customHeight="1">
      <c r="A4" s="40" t="s">
        <v>4</v>
      </c>
      <c r="B4" s="36">
        <f>ROUNDUP(Paramètres!C14+(Paramètres!$E$14/2)-(Paramètres!C33+(Paramètres!$E$33/2)),0)</f>
        <v>2016</v>
      </c>
      <c r="C4" s="36">
        <f>ROUNDUP(Paramètres!D14+(Paramètres!$E$14/2)-(Paramètres!D33+(Paramètres!$E$33/2)),0)</f>
        <v>261</v>
      </c>
      <c r="D4" s="37">
        <f>ROUNDUP(Paramètres!F14-Paramètres!F33,0)</f>
        <v>2276</v>
      </c>
    </row>
    <row r="5" spans="1:7" ht="41.25" customHeight="1" thickBot="1">
      <c r="A5" s="41" t="s">
        <v>5</v>
      </c>
      <c r="B5" s="38">
        <f>B4/Paramètres!C14</f>
        <v>0.67200000000000004</v>
      </c>
      <c r="C5" s="38">
        <f>C4/Paramètres!D14</f>
        <v>0.18642857142857142</v>
      </c>
      <c r="D5" s="39">
        <f>D4/Paramètres!F14</f>
        <v>0.47915789473684212</v>
      </c>
    </row>
    <row r="7" spans="1:7">
      <c r="A7" s="62" t="s">
        <v>38</v>
      </c>
      <c r="B7" s="3"/>
      <c r="C7" s="3"/>
      <c r="D7" s="4"/>
    </row>
    <row r="8" spans="1:7">
      <c r="A8" s="2"/>
      <c r="B8" s="3" t="str">
        <f>B3&amp;IF(B4&gt;0," s'enrichit de "," s'appauvrit de ")&amp;ABS(B4)&amp;" € par mois"</f>
        <v>Gabriel s'enrichit de 2016 € par mois</v>
      </c>
      <c r="C8" s="3"/>
      <c r="D8" s="4"/>
    </row>
    <row r="9" spans="1:7">
      <c r="A9" s="2"/>
      <c r="B9" s="3" t="str">
        <f>C3&amp;IF(C4&gt;0," s'enrichit de "," s'appauvrit de ")&amp;ABS(C4)&amp;" € par mois"</f>
        <v>Jo s'enrichit de 261 € par mois</v>
      </c>
      <c r="C9" s="3"/>
      <c r="D9" s="4"/>
    </row>
    <row r="10" spans="1:7">
      <c r="A10" s="2"/>
      <c r="B10" s="3" t="str">
        <f>"Le couple "&amp;IF(D4&gt;0,"épargne ","s'appauvrit de ")&amp;D4&amp;" €"&amp;" par mois"</f>
        <v>Le couple épargne 2276 € par mois</v>
      </c>
      <c r="C10" s="3"/>
      <c r="D10" s="1"/>
    </row>
    <row r="28" spans="1:6" ht="19">
      <c r="A28" s="64" t="s">
        <v>39</v>
      </c>
    </row>
    <row r="29" spans="1:6" ht="17" thickBot="1">
      <c r="A29" s="91" t="s">
        <v>41</v>
      </c>
    </row>
    <row r="30" spans="1:6" ht="17" thickBot="1">
      <c r="A30" s="91" t="s">
        <v>42</v>
      </c>
      <c r="D30" s="63">
        <v>150000</v>
      </c>
    </row>
    <row r="32" spans="1:6">
      <c r="A32" s="62" t="s">
        <v>40</v>
      </c>
      <c r="B32" s="65"/>
      <c r="C32" s="1"/>
      <c r="D32" s="1"/>
      <c r="E32" s="1"/>
      <c r="F32" s="1"/>
    </row>
    <row r="33" spans="1:6">
      <c r="A33" s="1"/>
      <c r="B33" s="8" t="str">
        <f>IF(B4&gt;0,Paramètres!C6&amp;" devra épargner "&amp;QUOTIENT(D30,B4)&amp;" mois et "&amp;ROUND(((D30/B4)-QUOTIENT(D30,B4))*30,0)&amp;" jours pour réaliser ce projet",Paramètres!C6&amp;" devra commencer à épargner chaque mois avant de penser à un projet")</f>
        <v>Gabriel devra épargner 74 mois et 12 jours pour réaliser ce projet</v>
      </c>
      <c r="D33" s="1"/>
      <c r="E33" s="1"/>
      <c r="F33" s="1"/>
    </row>
    <row r="34" spans="1:6">
      <c r="A34" s="1"/>
      <c r="B34" s="1" t="str">
        <f>IF(C4&gt;0,Paramètres!C9&amp;" devra épargner "&amp;QUOTIENT(D30,C4)&amp;" mois et "&amp;ROUND(((D30/C4)-QUOTIENT(D30,C4))*30,0)&amp;" jours pour réaliser ce projet",Paramètres!C9&amp;" doit commencer à épargner chaque mois avant de penser à ce projet")</f>
        <v>Jo devra épargner 574 mois et 21 jours pour réaliser ce projet</v>
      </c>
      <c r="C34" s="1"/>
      <c r="D34" s="1"/>
      <c r="E34" s="1"/>
      <c r="F34" s="1"/>
    </row>
    <row r="35" spans="1:6">
      <c r="A35" s="1"/>
      <c r="B35" s="1" t="str">
        <f>IF(D4&gt;0,"Le couple devra épargner "&amp;QUOTIENT($D$30,D4)&amp;" mois et "&amp;ROUND(((D4/D4)-QUOTIENT($D$4,D4))*30,0)&amp;" jours pour réaliser ce projet","Le couple cdevra commencer à épargner chaque mois avant de penser à ce projet")</f>
        <v>Le couple devra épargner 65 mois et 0 jours pour réaliser ce projet</v>
      </c>
      <c r="C35" s="1"/>
      <c r="D35" s="1"/>
      <c r="E35" s="1"/>
      <c r="F35" s="1"/>
    </row>
  </sheetData>
  <mergeCells count="1">
    <mergeCell ref="A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Mot de passe</vt:lpstr>
      <vt:lpstr>Paramètres</vt:lpstr>
      <vt:lpstr>Tableau de bord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Barseghyan</dc:creator>
  <cp:lastModifiedBy>Apprenant Morpheus</cp:lastModifiedBy>
  <dcterms:created xsi:type="dcterms:W3CDTF">2025-06-05T13:01:48Z</dcterms:created>
  <dcterms:modified xsi:type="dcterms:W3CDTF">2025-11-06T11:13:49Z</dcterms:modified>
</cp:coreProperties>
</file>