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co_parent/Library/CloudStorage/GoogleDrive-n.parent@morpheus-formation.fr/Drive partagés/1.MORPHEUS FORMATION/1.Formations/Microsoft_Excel/0.Maîtriser les fonctions de A à Z sur Excel/[Gratuit] Maîtriser les fonctions de A à Z sur Excel /[Gratuit] Exercices/"/>
    </mc:Choice>
  </mc:AlternateContent>
  <xr:revisionPtr revIDLastSave="0" documentId="13_ncr:1_{B9197D83-9A06-D740-9F65-CA3A9BCB1ACF}" xr6:coauthVersionLast="47" xr6:coauthVersionMax="47" xr10:uidLastSave="{00000000-0000-0000-0000-000000000000}"/>
  <bookViews>
    <workbookView xWindow="20" yWindow="500" windowWidth="38400" windowHeight="20080" xr2:uid="{AD1F9A90-C57D-894B-9EC4-245DD05F900F}"/>
  </bookViews>
  <sheets>
    <sheet name="MINUSCULE" sheetId="54" r:id="rId1"/>
    <sheet name="MAJUSCULE" sheetId="55" r:id="rId2"/>
    <sheet name="NOMPROPRE" sheetId="56" r:id="rId3"/>
    <sheet name="CONCAT" sheetId="57" r:id="rId4"/>
    <sheet name="JOINDRE.TEXTE (1)" sheetId="60" r:id="rId5"/>
    <sheet name="JOINDRE.TEXTE (2)" sheetId="61" r:id="rId6"/>
    <sheet name="JOINDRE.TEXTE (3)" sheetId="62" r:id="rId7"/>
    <sheet name="JOINDRE.TEXTE (4)" sheetId="63" r:id="rId8"/>
    <sheet name="JOINDRE.TEXTE (5)" sheetId="64" r:id="rId9"/>
    <sheet name="TEXTE" sheetId="65" r:id="rId10"/>
    <sheet name="CNUM" sheetId="66" r:id="rId11"/>
    <sheet name="SUPPRESPACE" sheetId="67" r:id="rId12"/>
    <sheet name="NBCAR" sheetId="68" r:id="rId13"/>
    <sheet name="CHERCHE" sheetId="69" r:id="rId14"/>
    <sheet name="TROUVE" sheetId="70" r:id="rId15"/>
    <sheet name="GAUCHE (1)" sheetId="71" r:id="rId16"/>
    <sheet name="GAUCHE (2)" sheetId="72" r:id="rId17"/>
    <sheet name="DROITE (1)" sheetId="73" r:id="rId18"/>
    <sheet name="DROITE (2)" sheetId="74" r:id="rId19"/>
    <sheet name="STXT (1)" sheetId="75" r:id="rId20"/>
    <sheet name="STXT (2)" sheetId="76" r:id="rId21"/>
    <sheet name="REMPLACER" sheetId="77" r:id="rId22"/>
    <sheet name="SUBSTITUE" sheetId="78" r:id="rId2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5" i="76" l="1"/>
  <c r="B5" i="75"/>
  <c r="C12" i="65" l="1"/>
  <c r="D5" i="60" l="1"/>
  <c r="C10" i="57"/>
  <c r="B5" i="78"/>
  <c r="E5" i="78"/>
  <c r="B6" i="78"/>
  <c r="E6" i="78"/>
  <c r="B5" i="77"/>
  <c r="B6" i="77"/>
  <c r="B7" i="77"/>
  <c r="B6" i="76"/>
  <c r="B7" i="76"/>
  <c r="B6" i="75"/>
  <c r="B7" i="75"/>
  <c r="B8" i="75"/>
  <c r="B9" i="75"/>
  <c r="B5" i="74"/>
  <c r="B6" i="74"/>
  <c r="B7" i="74"/>
  <c r="B8" i="74"/>
  <c r="B5" i="73"/>
  <c r="B6" i="73"/>
  <c r="B5" i="72"/>
  <c r="B6" i="72"/>
  <c r="B7" i="72"/>
  <c r="B8" i="72"/>
  <c r="B5" i="71"/>
  <c r="C5" i="71" s="1"/>
  <c r="B6" i="71"/>
  <c r="C6" i="71" s="1"/>
  <c r="B7" i="71"/>
  <c r="C7" i="71"/>
  <c r="B5" i="70" l="1"/>
  <c r="B6" i="70"/>
  <c r="B7" i="70"/>
  <c r="B5" i="69"/>
  <c r="B6" i="69"/>
  <c r="B7" i="69"/>
  <c r="B5" i="68"/>
  <c r="B6" i="68"/>
  <c r="B7" i="68"/>
  <c r="B5" i="67"/>
  <c r="B6" i="67"/>
  <c r="B5" i="66"/>
  <c r="B6" i="66"/>
  <c r="B8" i="66" s="1"/>
  <c r="B7" i="66"/>
  <c r="A8" i="66"/>
  <c r="C5" i="65"/>
  <c r="C6" i="65"/>
  <c r="C7" i="65"/>
  <c r="C8" i="65"/>
  <c r="C9" i="65"/>
  <c r="C10" i="65"/>
  <c r="C11" i="65"/>
  <c r="C16" i="65"/>
  <c r="C18" i="65"/>
  <c r="C20" i="65"/>
  <c r="C22" i="65"/>
  <c r="D6" i="60" l="1"/>
  <c r="B10" i="63" a="1"/>
  <c r="B10" i="63" s="1"/>
  <c r="D5" i="64" l="1" a="1"/>
  <c r="D5" i="64" s="1"/>
  <c r="B10" i="62" a="1"/>
  <c r="B10" i="62" s="1"/>
  <c r="A10" i="61"/>
  <c r="C9" i="57" l="1"/>
  <c r="C7" i="57"/>
  <c r="C8" i="57"/>
  <c r="C6" i="57"/>
  <c r="C5" i="57"/>
  <c r="B10" i="56"/>
  <c r="B9" i="56"/>
  <c r="B6" i="56"/>
  <c r="B7" i="56"/>
  <c r="B8" i="56"/>
  <c r="B5" i="56"/>
  <c r="B9" i="54"/>
  <c r="B9" i="55"/>
  <c r="B6" i="55"/>
  <c r="B7" i="55"/>
  <c r="B8" i="55"/>
  <c r="B5" i="55"/>
  <c r="B8" i="54"/>
  <c r="B7" i="54"/>
  <c r="B6" i="54"/>
  <c r="B5" i="54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<sst xmlns="http://schemas.openxmlformats.org/spreadsheetml/2006/main" count="389" uniqueCount="113">
  <si>
    <t>À TOI DE JOUER !</t>
  </si>
  <si>
    <t>EXEMPLE</t>
  </si>
  <si>
    <t>Habitant</t>
  </si>
  <si>
    <t>Texte en minuscules</t>
  </si>
  <si>
    <t>nicolas</t>
  </si>
  <si>
    <t>Nicolas Parent</t>
  </si>
  <si>
    <t>nICOLAS pARENT</t>
  </si>
  <si>
    <t>NICOLAS PARENT</t>
  </si>
  <si>
    <t>nicolas parent</t>
  </si>
  <si>
    <t>Nicolas PARENT</t>
  </si>
  <si>
    <t>Texte en majuscules</t>
  </si>
  <si>
    <t>Texte en nom propre</t>
  </si>
  <si>
    <t>Élément 1</t>
  </si>
  <si>
    <t>Élément 2</t>
  </si>
  <si>
    <t>Combiner le texte</t>
  </si>
  <si>
    <t>Nicolas</t>
  </si>
  <si>
    <t>PARENT</t>
  </si>
  <si>
    <t>Ville</t>
  </si>
  <si>
    <t>Adresse</t>
  </si>
  <si>
    <t>Code postal</t>
  </si>
  <si>
    <t>10 Rue Maurice Barrès</t>
  </si>
  <si>
    <t>METZ</t>
  </si>
  <si>
    <t>23 Rue Cavenne</t>
  </si>
  <si>
    <t>LYON</t>
  </si>
  <si>
    <t>Pommes</t>
  </si>
  <si>
    <t>Framboises</t>
  </si>
  <si>
    <t>Bananes</t>
  </si>
  <si>
    <t>Fraises</t>
  </si>
  <si>
    <t>Fruits</t>
  </si>
  <si>
    <t>Quantité disponible</t>
  </si>
  <si>
    <t>K. MBAPPÉ</t>
  </si>
  <si>
    <t>PSG</t>
  </si>
  <si>
    <t>L. MESSI</t>
  </si>
  <si>
    <t>D. PAYET</t>
  </si>
  <si>
    <t>OM</t>
  </si>
  <si>
    <t>S. MANDANDA</t>
  </si>
  <si>
    <t>NEYMAR Jr.</t>
  </si>
  <si>
    <t>Joueurs du PSG</t>
  </si>
  <si>
    <t>Équipe</t>
  </si>
  <si>
    <t>Joueur</t>
  </si>
  <si>
    <t>Le chiffre d’affaires est</t>
  </si>
  <si>
    <t>Nous sommes le</t>
  </si>
  <si>
    <t>Nous sommes en</t>
  </si>
  <si>
    <t>La date d'échéance est le</t>
  </si>
  <si>
    <t>Texte et valeur
numérique combinés</t>
  </si>
  <si>
    <t>Valeur
numérique</t>
  </si>
  <si>
    <t>Texte</t>
  </si>
  <si>
    <t>30</t>
  </si>
  <si>
    <t>20</t>
  </si>
  <si>
    <t>10</t>
  </si>
  <si>
    <t>Texte converti en nombre</t>
  </si>
  <si>
    <t>Extraction</t>
  </si>
  <si>
    <t xml:space="preserve">        Tu dois      pratiquer       pour    progresser      sur       Excel      …     </t>
  </si>
  <si>
    <t>Tu dois pratiquer pour progresser sur Excel …</t>
  </si>
  <si>
    <t>Supprimer les espaces</t>
  </si>
  <si>
    <r>
      <t xml:space="preserve">Formation Excel chez </t>
    </r>
    <r>
      <rPr>
        <sz val="12"/>
        <color rgb="FF00B050"/>
        <rFont val="Calibri (Corps)"/>
      </rPr>
      <t>Morpheus</t>
    </r>
  </si>
  <si>
    <t>Morpheus Formation</t>
  </si>
  <si>
    <t>Morpheus</t>
  </si>
  <si>
    <t>Nombre de caractères</t>
  </si>
  <si>
    <t>Chaîne de texte</t>
  </si>
  <si>
    <t>Position de la 2e lettre "M"
à partir du 5e caractère</t>
  </si>
  <si>
    <r>
      <t>Form</t>
    </r>
    <r>
      <rPr>
        <b/>
        <sz val="12"/>
        <color rgb="FF7030A0"/>
        <rFont val="Calibri (Corps)"/>
      </rPr>
      <t>a</t>
    </r>
    <r>
      <rPr>
        <sz val="12"/>
        <color rgb="FF00B050"/>
        <rFont val="Calibri"/>
        <family val="2"/>
        <scheme val="minor"/>
      </rPr>
      <t>tion E</t>
    </r>
    <r>
      <rPr>
        <sz val="12"/>
        <color rgb="FF00B050"/>
        <rFont val="Calibri (Corps)"/>
      </rPr>
      <t>x</t>
    </r>
    <r>
      <rPr>
        <sz val="12"/>
        <color rgb="FF00B050"/>
        <rFont val="Calibri"/>
        <family val="2"/>
        <scheme val="minor"/>
      </rPr>
      <t>cel ch</t>
    </r>
    <r>
      <rPr>
        <sz val="12"/>
        <color rgb="FF00B050"/>
        <rFont val="Calibri (Corps)"/>
      </rPr>
      <t>e</t>
    </r>
    <r>
      <rPr>
        <sz val="12"/>
        <color rgb="FF00B050"/>
        <rFont val="Calibri"/>
        <family val="2"/>
        <scheme val="minor"/>
      </rPr>
      <t xml:space="preserve">z </t>
    </r>
    <r>
      <rPr>
        <b/>
        <sz val="12"/>
        <color rgb="FF0070C0"/>
        <rFont val="Calibri (Corps)"/>
      </rPr>
      <t>M</t>
    </r>
    <r>
      <rPr>
        <sz val="12"/>
        <color rgb="FF00B050"/>
        <rFont val="Calibri"/>
        <family val="2"/>
        <scheme val="minor"/>
      </rPr>
      <t>orpheus</t>
    </r>
  </si>
  <si>
    <t>Position de la lettre "M"</t>
  </si>
  <si>
    <r>
      <t>For</t>
    </r>
    <r>
      <rPr>
        <b/>
        <sz val="12"/>
        <color rgb="FF0070C0"/>
        <rFont val="Calibri (Corps)"/>
      </rPr>
      <t>m</t>
    </r>
    <r>
      <rPr>
        <sz val="12"/>
        <color rgb="FF00B050"/>
        <rFont val="Calibri"/>
        <family val="2"/>
        <scheme val="minor"/>
      </rPr>
      <t xml:space="preserve">ation </t>
    </r>
    <r>
      <rPr>
        <sz val="12"/>
        <color rgb="FF00B050"/>
        <rFont val="Calibri (Corps)"/>
      </rPr>
      <t>E</t>
    </r>
    <r>
      <rPr>
        <sz val="12"/>
        <color rgb="FF00B050"/>
        <rFont val="Calibri"/>
        <family val="2"/>
        <scheme val="minor"/>
      </rPr>
      <t>xcel chez Morpheus</t>
    </r>
  </si>
  <si>
    <t>Position du mot
"Morpheus"</t>
  </si>
  <si>
    <r>
      <t xml:space="preserve">Formation Excel chez </t>
    </r>
    <r>
      <rPr>
        <b/>
        <sz val="12"/>
        <color rgb="FF0070C0"/>
        <rFont val="Calibri (Corps)"/>
      </rPr>
      <t>Morpheus</t>
    </r>
  </si>
  <si>
    <t>Position du caractère</t>
  </si>
  <si>
    <t>Position de la 2e lettre "m"
à partir du 5e caractère</t>
  </si>
  <si>
    <r>
      <t>Form</t>
    </r>
    <r>
      <rPr>
        <b/>
        <sz val="12"/>
        <color rgb="FF7030A0"/>
        <rFont val="Calibri (Corps)"/>
      </rPr>
      <t>a</t>
    </r>
    <r>
      <rPr>
        <sz val="12"/>
        <color rgb="FF00B050"/>
        <rFont val="Calibri"/>
        <family val="2"/>
        <scheme val="minor"/>
      </rPr>
      <t>tion E</t>
    </r>
    <r>
      <rPr>
        <sz val="12"/>
        <color rgb="FF00B050"/>
        <rFont val="Calibri (Corps)"/>
      </rPr>
      <t>x</t>
    </r>
    <r>
      <rPr>
        <sz val="12"/>
        <color rgb="FF00B050"/>
        <rFont val="Calibri"/>
        <family val="2"/>
        <scheme val="minor"/>
      </rPr>
      <t>cel ch</t>
    </r>
    <r>
      <rPr>
        <sz val="12"/>
        <color rgb="FF00B050"/>
        <rFont val="Calibri (Corps)"/>
      </rPr>
      <t>e</t>
    </r>
    <r>
      <rPr>
        <sz val="12"/>
        <color rgb="FF00B050"/>
        <rFont val="Calibri"/>
        <family val="2"/>
        <scheme val="minor"/>
      </rPr>
      <t xml:space="preserve">z </t>
    </r>
    <r>
      <rPr>
        <sz val="12"/>
        <color rgb="FF00B050"/>
        <rFont val="Calibri (Corps)"/>
      </rPr>
      <t>M</t>
    </r>
    <r>
      <rPr>
        <sz val="12"/>
        <color rgb="FF00B050"/>
        <rFont val="Calibri"/>
        <family val="2"/>
        <scheme val="minor"/>
      </rPr>
      <t>orpheus</t>
    </r>
  </si>
  <si>
    <r>
      <t>For</t>
    </r>
    <r>
      <rPr>
        <sz val="12"/>
        <color rgb="FF00B050"/>
        <rFont val="Calibri (Corps)"/>
      </rPr>
      <t>m</t>
    </r>
    <r>
      <rPr>
        <sz val="12"/>
        <color rgb="FF00B050"/>
        <rFont val="Calibri"/>
        <family val="2"/>
        <scheme val="minor"/>
      </rPr>
      <t xml:space="preserve">ation </t>
    </r>
    <r>
      <rPr>
        <sz val="12"/>
        <color rgb="FF00B050"/>
        <rFont val="Calibri (Corps)"/>
      </rPr>
      <t>E</t>
    </r>
    <r>
      <rPr>
        <sz val="12"/>
        <color rgb="FF00B050"/>
        <rFont val="Calibri"/>
        <family val="2"/>
        <scheme val="minor"/>
      </rPr>
      <t xml:space="preserve">xcel chez </t>
    </r>
    <r>
      <rPr>
        <b/>
        <sz val="12"/>
        <color rgb="FF0070C0"/>
        <rFont val="Calibri (Corps)"/>
      </rPr>
      <t>M</t>
    </r>
    <r>
      <rPr>
        <sz val="12"/>
        <color rgb="FF00B050"/>
        <rFont val="Calibri"/>
        <family val="2"/>
        <scheme val="minor"/>
      </rPr>
      <t>orpheus</t>
    </r>
  </si>
  <si>
    <t>Code produit
("PO-…")</t>
  </si>
  <si>
    <t>Extraction des
3 premiers caractères</t>
  </si>
  <si>
    <t>Variété de
pomme</t>
  </si>
  <si>
    <t>Extraction des
noms d'utilisateur</t>
  </si>
  <si>
    <t>E-mail</t>
  </si>
  <si>
    <r>
      <t xml:space="preserve">s.letullier@morpheus-formation.fr - </t>
    </r>
    <r>
      <rPr>
        <b/>
        <sz val="12"/>
        <color rgb="FF00B050"/>
        <rFont val="Calibri"/>
        <family val="2"/>
        <scheme val="minor"/>
      </rPr>
      <t>06 36 02 19 40</t>
    </r>
  </si>
  <si>
    <r>
      <t xml:space="preserve">n.parent@morpheus-formation.fr - </t>
    </r>
    <r>
      <rPr>
        <b/>
        <sz val="12"/>
        <color rgb="FF00B050"/>
        <rFont val="Calibri"/>
        <family val="2"/>
        <scheme val="minor"/>
      </rPr>
      <t>07 51 62 01 40</t>
    </r>
  </si>
  <si>
    <t>Extraction du
numéro de téléphone</t>
  </si>
  <si>
    <t>Coordonnées</t>
  </si>
  <si>
    <t>Extraction des
noms de domaine</t>
  </si>
  <si>
    <t>Numéro de facture</t>
  </si>
  <si>
    <t>Facture</t>
  </si>
  <si>
    <t>Extraire le texte
entre guillemets</t>
  </si>
  <si>
    <r>
      <t>Fran</t>
    </r>
    <r>
      <rPr>
        <b/>
        <sz val="12"/>
        <color rgb="FF7030A0"/>
        <rFont val="Calibri (Corps)"/>
      </rPr>
      <t>c</t>
    </r>
    <r>
      <rPr>
        <b/>
        <sz val="12"/>
        <color rgb="FF0070C0"/>
        <rFont val="Calibri (Corps)"/>
      </rPr>
      <t>e</t>
    </r>
  </si>
  <si>
    <t>Nouveau texte</t>
  </si>
  <si>
    <t>Ancien texte</t>
  </si>
  <si>
    <t>SARCOSI</t>
  </si>
  <si>
    <t>Léna</t>
  </si>
  <si>
    <t>KAGE</t>
  </si>
  <si>
    <r>
      <rPr>
        <b/>
        <sz val="12"/>
        <color rgb="FF7030A0"/>
        <rFont val="Calibri (Corps)"/>
      </rPr>
      <t>H</t>
    </r>
    <r>
      <rPr>
        <b/>
        <sz val="12"/>
        <color rgb="FF0070C0"/>
        <rFont val="Calibri (Corps)"/>
      </rPr>
      <t>and</t>
    </r>
    <r>
      <rPr>
        <b/>
        <sz val="12"/>
        <color rgb="FF00B050"/>
        <rFont val="Calibri"/>
        <family val="2"/>
        <scheme val="minor"/>
      </rPr>
      <t>ball</t>
    </r>
  </si>
  <si>
    <r>
      <t>1</t>
    </r>
    <r>
      <rPr>
        <b/>
        <sz val="12"/>
        <color rgb="FF7030A0"/>
        <rFont val="Calibri (Corps)"/>
      </rPr>
      <t>1</t>
    </r>
    <r>
      <rPr>
        <b/>
        <sz val="12"/>
        <color rgb="FF0070C0"/>
        <rFont val="Calibri (Corps)"/>
      </rPr>
      <t>1</t>
    </r>
    <r>
      <rPr>
        <b/>
        <sz val="12"/>
        <color rgb="FF00B050"/>
        <rFont val="Calibri"/>
        <family val="2"/>
        <scheme val="minor"/>
      </rPr>
      <t>0</t>
    </r>
  </si>
  <si>
    <r>
      <rPr>
        <b/>
        <sz val="12"/>
        <color rgb="FF0070C0"/>
        <rFont val="Calibri (Corps)"/>
      </rPr>
      <t>Hand</t>
    </r>
    <r>
      <rPr>
        <b/>
        <sz val="12"/>
        <color rgb="FF00B050"/>
        <rFont val="Calibri"/>
        <family val="2"/>
        <scheme val="minor"/>
      </rPr>
      <t>ball</t>
    </r>
  </si>
  <si>
    <r>
      <t>07</t>
    </r>
    <r>
      <rPr>
        <b/>
        <sz val="12"/>
        <color rgb="FF0070C0"/>
        <rFont val="Calibri (Corps)"/>
      </rPr>
      <t>.</t>
    </r>
    <r>
      <rPr>
        <b/>
        <sz val="12"/>
        <color rgb="FF00B050"/>
        <rFont val="Calibri"/>
        <family val="2"/>
        <scheme val="minor"/>
      </rPr>
      <t>51</t>
    </r>
    <r>
      <rPr>
        <b/>
        <sz val="12"/>
        <color rgb="FF0070C0"/>
        <rFont val="Calibri (Corps)"/>
      </rPr>
      <t>.</t>
    </r>
    <r>
      <rPr>
        <b/>
        <sz val="12"/>
        <color rgb="FF00B050"/>
        <rFont val="Calibri"/>
        <family val="2"/>
        <scheme val="minor"/>
      </rPr>
      <t>62</t>
    </r>
    <r>
      <rPr>
        <b/>
        <sz val="12"/>
        <color rgb="FF0070C0"/>
        <rFont val="Calibri (Corps)"/>
      </rPr>
      <t>.</t>
    </r>
    <r>
      <rPr>
        <b/>
        <sz val="12"/>
        <color rgb="FF00B050"/>
        <rFont val="Calibri"/>
        <family val="2"/>
        <scheme val="minor"/>
      </rPr>
      <t>01</t>
    </r>
    <r>
      <rPr>
        <b/>
        <sz val="12"/>
        <color rgb="FF0070C0"/>
        <rFont val="Calibri (Corps)"/>
      </rPr>
      <t>.</t>
    </r>
    <r>
      <rPr>
        <b/>
        <sz val="12"/>
        <color rgb="FF00B050"/>
        <rFont val="Calibri"/>
        <family val="2"/>
        <scheme val="minor"/>
      </rPr>
      <t>40</t>
    </r>
  </si>
  <si>
    <r>
      <rPr>
        <b/>
        <sz val="12"/>
        <color rgb="FF0070C0"/>
        <rFont val="Calibri (Corps)"/>
      </rPr>
      <t>111</t>
    </r>
    <r>
      <rPr>
        <b/>
        <sz val="12"/>
        <color rgb="FF00B050"/>
        <rFont val="Calibri"/>
        <family val="2"/>
        <scheme val="minor"/>
      </rPr>
      <t>0</t>
    </r>
  </si>
  <si>
    <r>
      <t>morpheus.formation</t>
    </r>
    <r>
      <rPr>
        <b/>
        <sz val="12"/>
        <color rgb="FF0070C0"/>
        <rFont val="Calibri (Corps)"/>
      </rPr>
      <t>@</t>
    </r>
    <r>
      <rPr>
        <sz val="12"/>
        <color rgb="FF00B050"/>
        <rFont val="Calibri"/>
        <family val="2"/>
        <scheme val="minor"/>
      </rPr>
      <t>gmail.com</t>
    </r>
  </si>
  <si>
    <r>
      <t>s.letullier</t>
    </r>
    <r>
      <rPr>
        <b/>
        <sz val="12"/>
        <color rgb="FF0070C0"/>
        <rFont val="Calibri (Corps)"/>
      </rPr>
      <t>@</t>
    </r>
    <r>
      <rPr>
        <sz val="12"/>
        <color rgb="FF00B050"/>
        <rFont val="Calibri"/>
        <family val="2"/>
        <scheme val="minor"/>
      </rPr>
      <t>morpheus-formation.fr</t>
    </r>
  </si>
  <si>
    <r>
      <t>n.parent</t>
    </r>
    <r>
      <rPr>
        <b/>
        <sz val="12"/>
        <color rgb="FF0070C0"/>
        <rFont val="Calibri (Corps)"/>
      </rPr>
      <t>@</t>
    </r>
    <r>
      <rPr>
        <sz val="12"/>
        <color rgb="FF00B050"/>
        <rFont val="Calibri"/>
        <family val="2"/>
        <scheme val="minor"/>
      </rPr>
      <t>morpheus-formation.fr</t>
    </r>
  </si>
  <si>
    <r>
      <t>contact</t>
    </r>
    <r>
      <rPr>
        <b/>
        <sz val="12"/>
        <color rgb="FF0070C0"/>
        <rFont val="Calibri (Corps)"/>
      </rPr>
      <t>@</t>
    </r>
    <r>
      <rPr>
        <sz val="12"/>
        <color rgb="FF00B050"/>
        <rFont val="Calibri"/>
        <family val="2"/>
        <scheme val="minor"/>
      </rPr>
      <t>morpheus-formation.fr</t>
    </r>
  </si>
  <si>
    <r>
      <rPr>
        <b/>
        <sz val="12"/>
        <color rgb="FF00B050"/>
        <rFont val="Calibri"/>
        <family val="2"/>
        <scheme val="minor"/>
      </rPr>
      <t>Gol</t>
    </r>
    <r>
      <rPr>
        <sz val="12"/>
        <color rgb="FF00B050"/>
        <rFont val="Calibri"/>
        <family val="2"/>
        <scheme val="minor"/>
      </rPr>
      <t>den</t>
    </r>
  </si>
  <si>
    <r>
      <rPr>
        <b/>
        <sz val="12"/>
        <color rgb="FF00B050"/>
        <rFont val="Calibri"/>
        <family val="2"/>
        <scheme val="minor"/>
      </rPr>
      <t>Pin</t>
    </r>
    <r>
      <rPr>
        <sz val="12"/>
        <color rgb="FF00B050"/>
        <rFont val="Calibri"/>
        <family val="2"/>
        <scheme val="minor"/>
      </rPr>
      <t>k Lady</t>
    </r>
  </si>
  <si>
    <r>
      <rPr>
        <b/>
        <sz val="12"/>
        <color rgb="FF00B050"/>
        <rFont val="Calibri"/>
        <family val="2"/>
        <scheme val="minor"/>
      </rPr>
      <t>Gra</t>
    </r>
    <r>
      <rPr>
        <sz val="12"/>
        <color rgb="FF00B050"/>
        <rFont val="Calibri"/>
        <family val="2"/>
        <scheme val="minor"/>
      </rPr>
      <t>nny Smith</t>
    </r>
  </si>
  <si>
    <r>
      <t>n.parent</t>
    </r>
    <r>
      <rPr>
        <b/>
        <sz val="12"/>
        <color rgb="FF0070C0"/>
        <rFont val="Calibri (Corps)"/>
      </rPr>
      <t>@</t>
    </r>
    <r>
      <rPr>
        <sz val="12"/>
        <color rgb="FF00B050"/>
        <rFont val="Calibri"/>
        <family val="2"/>
        <scheme val="minor"/>
      </rPr>
      <t>morpheus.fr</t>
    </r>
  </si>
  <si>
    <r>
      <t>s.letullier</t>
    </r>
    <r>
      <rPr>
        <b/>
        <sz val="12"/>
        <color rgb="FF0070C0"/>
        <rFont val="Calibri (Corps)"/>
      </rPr>
      <t>@</t>
    </r>
    <r>
      <rPr>
        <sz val="12"/>
        <color rgb="FF00B050"/>
        <rFont val="Calibri"/>
        <family val="2"/>
        <scheme val="minor"/>
      </rPr>
      <t>formation.fr</t>
    </r>
  </si>
  <si>
    <r>
      <t xml:space="preserve">La chaîne </t>
    </r>
    <r>
      <rPr>
        <b/>
        <sz val="12"/>
        <color rgb="FF0070C0"/>
        <rFont val="Calibri (Corps)"/>
      </rPr>
      <t>"</t>
    </r>
    <r>
      <rPr>
        <sz val="12"/>
        <color rgb="FF00B050"/>
        <rFont val="Calibri"/>
        <family val="2"/>
        <scheme val="minor"/>
      </rPr>
      <t>Morpheus</t>
    </r>
    <r>
      <rPr>
        <b/>
        <sz val="12"/>
        <color rgb="FF0070C0"/>
        <rFont val="Calibri (Corps)"/>
      </rPr>
      <t>"</t>
    </r>
    <r>
      <rPr>
        <sz val="12"/>
        <color rgb="FF00B050"/>
        <rFont val="Calibri"/>
        <family val="2"/>
        <scheme val="minor"/>
      </rPr>
      <t xml:space="preserve"> sur YouTube</t>
    </r>
  </si>
  <si>
    <r>
      <t xml:space="preserve">La </t>
    </r>
    <r>
      <rPr>
        <b/>
        <sz val="12"/>
        <color rgb="FF0070C0"/>
        <rFont val="Calibri (Corps)"/>
      </rPr>
      <t>"</t>
    </r>
    <r>
      <rPr>
        <sz val="12"/>
        <color rgb="FF00B050"/>
        <rFont val="Calibri"/>
        <family val="2"/>
        <scheme val="minor"/>
      </rPr>
      <t>chaîne</t>
    </r>
    <r>
      <rPr>
        <b/>
        <sz val="12"/>
        <color rgb="FF0070C0"/>
        <rFont val="Calibri (Corps)"/>
      </rPr>
      <t>"</t>
    </r>
    <r>
      <rPr>
        <sz val="12"/>
        <color rgb="FF00B050"/>
        <rFont val="Calibri"/>
        <family val="2"/>
        <scheme val="minor"/>
      </rPr>
      <t xml:space="preserve"> Morpheus sur YouTube</t>
    </r>
  </si>
  <si>
    <r>
      <t xml:space="preserve">La chaîne Morpheus sur </t>
    </r>
    <r>
      <rPr>
        <b/>
        <sz val="12"/>
        <color rgb="FF0070C0"/>
        <rFont val="Calibri (Corps)"/>
      </rPr>
      <t>"</t>
    </r>
    <r>
      <rPr>
        <sz val="12"/>
        <color rgb="FF00B050"/>
        <rFont val="Calibri"/>
        <family val="2"/>
        <scheme val="minor"/>
      </rPr>
      <t>YouTube</t>
    </r>
    <r>
      <rPr>
        <b/>
        <sz val="12"/>
        <color rgb="FF0070C0"/>
        <rFont val="Calibri (Corps)"/>
      </rPr>
      <t>"</t>
    </r>
  </si>
  <si>
    <r>
      <t>FA-</t>
    </r>
    <r>
      <rPr>
        <b/>
        <sz val="12"/>
        <color rgb="FF7030A0"/>
        <rFont val="Calibri (Corps)"/>
      </rPr>
      <t>0</t>
    </r>
    <r>
      <rPr>
        <b/>
        <sz val="12"/>
        <color rgb="FF0070C0"/>
        <rFont val="Calibri (Corps)"/>
      </rPr>
      <t>0001</t>
    </r>
    <r>
      <rPr>
        <sz val="12"/>
        <color rgb="FF00B050"/>
        <rFont val="Calibri"/>
        <family val="2"/>
        <scheme val="minor"/>
      </rPr>
      <t>-XYZ</t>
    </r>
  </si>
  <si>
    <r>
      <t>FA-</t>
    </r>
    <r>
      <rPr>
        <b/>
        <sz val="12"/>
        <color rgb="FF7030A0"/>
        <rFont val="Calibri (Corps)"/>
      </rPr>
      <t>0</t>
    </r>
    <r>
      <rPr>
        <b/>
        <sz val="12"/>
        <color rgb="FF0070C0"/>
        <rFont val="Calibri (Corps)"/>
      </rPr>
      <t>0002</t>
    </r>
    <r>
      <rPr>
        <sz val="12"/>
        <color rgb="FF00B050"/>
        <rFont val="Calibri"/>
        <family val="2"/>
        <scheme val="minor"/>
      </rPr>
      <t>-XYZ</t>
    </r>
  </si>
  <si>
    <r>
      <t>FA-</t>
    </r>
    <r>
      <rPr>
        <b/>
        <sz val="12"/>
        <color rgb="FF7030A0"/>
        <rFont val="Calibri (Corps)"/>
      </rPr>
      <t>0</t>
    </r>
    <r>
      <rPr>
        <b/>
        <sz val="12"/>
        <color rgb="FF0070C0"/>
        <rFont val="Calibri (Corps)"/>
      </rPr>
      <t>0003</t>
    </r>
    <r>
      <rPr>
        <sz val="12"/>
        <color rgb="FF00B050"/>
        <rFont val="Calibri"/>
        <family val="2"/>
        <scheme val="minor"/>
      </rPr>
      <t>-XYZ</t>
    </r>
  </si>
  <si>
    <r>
      <t>FA-</t>
    </r>
    <r>
      <rPr>
        <b/>
        <sz val="12"/>
        <color rgb="FF7030A0"/>
        <rFont val="Calibri (Corps)"/>
      </rPr>
      <t>0</t>
    </r>
    <r>
      <rPr>
        <b/>
        <sz val="12"/>
        <color rgb="FF0070C0"/>
        <rFont val="Calibri (Corps)"/>
      </rPr>
      <t>0004</t>
    </r>
    <r>
      <rPr>
        <sz val="12"/>
        <color rgb="FF00B050"/>
        <rFont val="Calibri"/>
        <family val="2"/>
        <scheme val="minor"/>
      </rPr>
      <t>-XYZ</t>
    </r>
  </si>
  <si>
    <r>
      <t>FA-</t>
    </r>
    <r>
      <rPr>
        <b/>
        <sz val="12"/>
        <color rgb="FF7030A0"/>
        <rFont val="Calibri (Corps)"/>
      </rPr>
      <t>0</t>
    </r>
    <r>
      <rPr>
        <b/>
        <sz val="12"/>
        <color rgb="FF0070C0"/>
        <rFont val="Calibri (Corps)"/>
      </rPr>
      <t>0005</t>
    </r>
    <r>
      <rPr>
        <sz val="12"/>
        <color rgb="FF00B050"/>
        <rFont val="Calibri"/>
        <family val="2"/>
        <scheme val="minor"/>
      </rPr>
      <t>-XYZ</t>
    </r>
  </si>
  <si>
    <t>Achète maintenant l'e-book complet
pour déverrouiller tous les exercices</t>
  </si>
  <si>
    <t>Achète maintenant l'e-book complet
pour déverrouiller cet exercice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</si>
</sst>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)_ ;_ * \(#,##0.00\)_ ;_ * &quot;-&quot;??_)_ ;_ @_ "/>
    <numFmt numFmtId="164" formatCode="#,##0\ &quot;€&quot;"/>
  </numFmts>
  <fonts count="14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00B050"/>
      <name val="Calibri"/>
      <family val="2"/>
      <scheme val="minor"/>
    </font>
    <font>
      <b/>
      <sz val="14"/>
      <color rgb="FF00518B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i/>
      <sz val="12"/>
      <name val="Calibri"/>
      <family val="2"/>
      <scheme val="minor"/>
    </font>
    <font>
      <sz val="12"/>
      <color rgb="FF00B050"/>
      <name val="Calibri (Corps)"/>
    </font>
    <font>
      <i/>
      <sz val="12"/>
      <color theme="1"/>
      <name val="Calibri"/>
      <family val="2"/>
      <scheme val="minor"/>
    </font>
    <font>
      <b/>
      <sz val="12"/>
      <color rgb="FF7030A0"/>
      <name val="Calibri (Corps)"/>
    </font>
    <font>
      <b/>
      <sz val="12"/>
      <color rgb="FF0070C0"/>
      <name val="Calibri (Corps)"/>
    </font>
    <font>
      <u/>
      <sz val="12"/>
      <color theme="10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0073D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102136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 wrapText="1"/>
    </xf>
    <xf numFmtId="3" fontId="6" fillId="0" borderId="1" xfId="1" applyNumberFormat="1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4" fontId="7" fillId="0" borderId="5" xfId="0" applyNumberFormat="1" applyFont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14" fontId="6" fillId="0" borderId="4" xfId="0" applyNumberFormat="1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3" fillId="5" borderId="7" xfId="2" applyFont="1" applyFill="1" applyBorder="1" applyAlignment="1">
      <alignment horizontal="center" vertical="center" wrapText="1"/>
    </xf>
    <xf numFmtId="0" fontId="13" fillId="5" borderId="0" xfId="2" applyFont="1" applyFill="1" applyBorder="1" applyAlignment="1">
      <alignment horizontal="center" vertical="center" wrapText="1"/>
    </xf>
  </cellXfs>
  <cellStyles count="3">
    <cellStyle name="Lien hypertexte" xfId="2" builtinId="8"/>
    <cellStyle name="Milliers" xfId="1" builtinId="3"/>
    <cellStyle name="Normal" xfId="0" builtinId="0"/>
  </cellStyles>
  <dxfs count="0"/>
  <tableStyles count="0" defaultTableStyle="TableStyleMedium2" defaultPivotStyle="PivotStyleLight16"/>
  <colors>
    <mruColors>
      <color rgb="FF00518B"/>
      <color rgb="FF0073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orpheus-formation.fr/produit/fonctions-excel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orpheus-formation.fr/produit/fonctions-excel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orpheus-formation.fr/produit/fonctions-excel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orpheus-formation.fr/produit/fonctions-excel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orpheus-formation.fr/produit/fonctions-excel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orpheus-formation.fr/produit/fonctions-excel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orpheus-formation.fr/produit/fonctions-excel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orpheus-formation.fr/produit/fonctions-excel/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orpheus-formation.fr/produit/fonctions-excel/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orpheus-formation.fr/produit/fonctions-excel/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orpheus-formation.fr/produit/fonctions-excel/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orpheus-formation.fr/produit/fonctions-excel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orpheus-formation.fr/produit/fonctions-excel/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orpheus-formation.fr/produit/fonctions-excel/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orpheus-formation.fr/produit/fonctions-excel/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orpheus-formation.fr/produit/fonctions-excel/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orpheus-formation.fr/produit/fonctions-excel/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orpheus-formation.fr/produit/fonctions-excel/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orpheus-formation.fr/produit/fonctions-excel/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orpheus-formation.fr/produit/fonctions-excel/" TargetMode="Externa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orpheus-formation.fr/produit/fonctions-excel/" TargetMode="Externa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orpheus-formation.fr/produit/fonctions-excel/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orpheus-formation.fr/produit/fonctions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D0FFF-23CA-FA49-BF3C-4BA327356CA5}">
  <dimension ref="A1:B17"/>
  <sheetViews>
    <sheetView showGridLines="0" tabSelected="1" workbookViewId="0">
      <selection sqref="A1:B1"/>
    </sheetView>
  </sheetViews>
  <sheetFormatPr baseColWidth="10" defaultRowHeight="16" x14ac:dyDescent="0.2"/>
  <cols>
    <col min="1" max="2" width="30.83203125" style="1" customWidth="1"/>
    <col min="3" max="16384" width="10.83203125" style="1"/>
  </cols>
  <sheetData>
    <row r="1" spans="1:2" ht="50" customHeight="1" x14ac:dyDescent="0.2">
      <c r="A1" s="26" t="s">
        <v>112</v>
      </c>
      <c r="B1" s="27"/>
    </row>
    <row r="2" spans="1:2" ht="34" customHeight="1" x14ac:dyDescent="0.2"/>
    <row r="3" spans="1:2" ht="19" x14ac:dyDescent="0.2">
      <c r="A3" s="25" t="s">
        <v>1</v>
      </c>
      <c r="B3" s="25"/>
    </row>
    <row r="4" spans="1:2" ht="34" customHeight="1" x14ac:dyDescent="0.2">
      <c r="A4" s="2" t="s">
        <v>2</v>
      </c>
      <c r="B4" s="2" t="s">
        <v>3</v>
      </c>
    </row>
    <row r="5" spans="1:2" ht="34" customHeight="1" x14ac:dyDescent="0.2">
      <c r="A5" s="3" t="s">
        <v>4</v>
      </c>
      <c r="B5" s="4" t="str">
        <f>LOWER(A5)</f>
        <v>nicolas</v>
      </c>
    </row>
    <row r="6" spans="1:2" ht="34" customHeight="1" x14ac:dyDescent="0.2">
      <c r="A6" s="3" t="s">
        <v>5</v>
      </c>
      <c r="B6" s="4" t="str">
        <f>LOWER(A6)</f>
        <v>nicolas parent</v>
      </c>
    </row>
    <row r="7" spans="1:2" ht="34" customHeight="1" x14ac:dyDescent="0.2">
      <c r="A7" s="3" t="s">
        <v>6</v>
      </c>
      <c r="B7" s="4" t="str">
        <f>LOWER(A7)</f>
        <v>nicolas parent</v>
      </c>
    </row>
    <row r="8" spans="1:2" ht="34" customHeight="1" x14ac:dyDescent="0.2">
      <c r="A8" s="3" t="s">
        <v>7</v>
      </c>
      <c r="B8" s="4" t="str">
        <f>LOWER(A8)</f>
        <v>nicolas parent</v>
      </c>
    </row>
    <row r="9" spans="1:2" ht="34" customHeight="1" x14ac:dyDescent="0.2">
      <c r="A9" s="3" t="s">
        <v>7</v>
      </c>
      <c r="B9" s="4" t="str">
        <f>PROPER(LOWER(A9))</f>
        <v>Nicolas Parent</v>
      </c>
    </row>
    <row r="10" spans="1:2" ht="34" customHeight="1" x14ac:dyDescent="0.2"/>
    <row r="11" spans="1:2" ht="19" x14ac:dyDescent="0.2">
      <c r="A11" s="25" t="s">
        <v>0</v>
      </c>
      <c r="B11" s="25"/>
    </row>
    <row r="12" spans="1:2" ht="34" customHeight="1" x14ac:dyDescent="0.2">
      <c r="A12" s="2" t="s">
        <v>2</v>
      </c>
      <c r="B12" s="2" t="s">
        <v>3</v>
      </c>
    </row>
    <row r="13" spans="1:2" ht="34" customHeight="1" x14ac:dyDescent="0.2">
      <c r="A13" s="3" t="s">
        <v>4</v>
      </c>
      <c r="B13" s="4"/>
    </row>
    <row r="14" spans="1:2" ht="34" customHeight="1" x14ac:dyDescent="0.2">
      <c r="A14" s="3" t="s">
        <v>5</v>
      </c>
      <c r="B14" s="4"/>
    </row>
    <row r="15" spans="1:2" ht="34" customHeight="1" x14ac:dyDescent="0.2">
      <c r="A15" s="3" t="s">
        <v>6</v>
      </c>
      <c r="B15" s="4"/>
    </row>
    <row r="16" spans="1:2" ht="34" customHeight="1" x14ac:dyDescent="0.2">
      <c r="A16" s="3" t="s">
        <v>7</v>
      </c>
      <c r="B16" s="4"/>
    </row>
    <row r="17" spans="1:2" ht="34" customHeight="1" x14ac:dyDescent="0.2">
      <c r="A17" s="3" t="s">
        <v>7</v>
      </c>
      <c r="B17" s="4"/>
    </row>
  </sheetData>
  <sheetProtection algorithmName="SHA-512" hashValue="LEypeYVKmXvxaMbbfrLObCD61KNbSr80QhkMbs81LrITI2+2Z6N0CJvuMyT7oUJ/8t6jjN5pBUiMewrLYAwsbA==" saltValue="QkRqMWdfGuojcDiF8ecKjQ==" spinCount="100000" sheet="1" objects="1" scenarios="1"/>
  <mergeCells count="3">
    <mergeCell ref="A3:B3"/>
    <mergeCell ref="A11:B11"/>
    <mergeCell ref="A1:B1"/>
  </mergeCells>
  <hyperlinks>
    <hyperlink ref="A1:B1" r:id="rId1" display="https://www.morpheus-formation.fr/produit/fonctions-excel/" xr:uid="{0A7EBFAA-2141-B047-A0C1-3060BB6F049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DFBEF-2CA6-6B44-B452-A43E779D8BBA}">
  <dimension ref="A1:B17"/>
  <sheetViews>
    <sheetView showGridLines="0" workbookViewId="0">
      <selection sqref="A1:B1"/>
    </sheetView>
  </sheetViews>
  <sheetFormatPr baseColWidth="10" defaultRowHeight="16" x14ac:dyDescent="0.2"/>
  <cols>
    <col min="1" max="2" width="30.83203125" style="1" customWidth="1"/>
    <col min="3" max="16384" width="10.83203125" style="1"/>
  </cols>
  <sheetData>
    <row r="1" spans="1:2" ht="50" customHeight="1" x14ac:dyDescent="0.2">
      <c r="A1" s="26" t="s">
        <v>112</v>
      </c>
      <c r="B1" s="27"/>
    </row>
    <row r="2" spans="1:2" ht="34" customHeight="1" x14ac:dyDescent="0.2"/>
    <row r="3" spans="1:2" ht="19" x14ac:dyDescent="0.2">
      <c r="A3" s="25" t="s">
        <v>1</v>
      </c>
      <c r="B3" s="25"/>
    </row>
    <row r="4" spans="1:2" ht="34" customHeight="1" x14ac:dyDescent="0.2">
      <c r="A4" s="2" t="s">
        <v>2</v>
      </c>
      <c r="B4" s="2" t="s">
        <v>10</v>
      </c>
    </row>
    <row r="5" spans="1:2" ht="34" customHeight="1" x14ac:dyDescent="0.2">
      <c r="A5" s="3" t="s">
        <v>4</v>
      </c>
      <c r="B5" s="4" t="str">
        <f>UPPER(A5)</f>
        <v>NICOLAS</v>
      </c>
    </row>
    <row r="6" spans="1:2" ht="34" customHeight="1" x14ac:dyDescent="0.2">
      <c r="A6" s="3" t="s">
        <v>5</v>
      </c>
      <c r="B6" s="4" t="str">
        <f t="shared" ref="B6:B8" si="0">UPPER(A6)</f>
        <v>NICOLAS PARENT</v>
      </c>
    </row>
    <row r="7" spans="1:2" ht="34" customHeight="1" x14ac:dyDescent="0.2">
      <c r="A7" s="3" t="s">
        <v>6</v>
      </c>
      <c r="B7" s="4" t="str">
        <f t="shared" si="0"/>
        <v>NICOLAS PARENT</v>
      </c>
    </row>
    <row r="8" spans="1:2" ht="34" customHeight="1" x14ac:dyDescent="0.2">
      <c r="A8" s="3" t="s">
        <v>8</v>
      </c>
      <c r="B8" s="4" t="str">
        <f t="shared" si="0"/>
        <v>NICOLAS PARENT</v>
      </c>
    </row>
    <row r="9" spans="1:2" ht="34" customHeight="1" x14ac:dyDescent="0.2">
      <c r="A9" s="3" t="s">
        <v>8</v>
      </c>
      <c r="B9" s="4" t="str">
        <f>PROPER(UPPER(A9))</f>
        <v>Nicolas Parent</v>
      </c>
    </row>
    <row r="10" spans="1:2" ht="34" customHeight="1" x14ac:dyDescent="0.2"/>
    <row r="11" spans="1:2" ht="19" x14ac:dyDescent="0.2">
      <c r="A11" s="25" t="s">
        <v>0</v>
      </c>
      <c r="B11" s="25"/>
    </row>
    <row r="12" spans="1:2" ht="34" customHeight="1" x14ac:dyDescent="0.2">
      <c r="A12" s="2" t="s">
        <v>2</v>
      </c>
      <c r="B12" s="2" t="s">
        <v>10</v>
      </c>
    </row>
    <row r="13" spans="1:2" ht="34" customHeight="1" x14ac:dyDescent="0.2">
      <c r="A13" s="3" t="s">
        <v>4</v>
      </c>
      <c r="B13" s="4"/>
    </row>
    <row r="14" spans="1:2" ht="34" customHeight="1" x14ac:dyDescent="0.2">
      <c r="A14" s="3" t="s">
        <v>5</v>
      </c>
      <c r="B14" s="4"/>
    </row>
    <row r="15" spans="1:2" ht="34" customHeight="1" x14ac:dyDescent="0.2">
      <c r="A15" s="3" t="s">
        <v>6</v>
      </c>
      <c r="B15" s="4"/>
    </row>
    <row r="16" spans="1:2" ht="34" customHeight="1" x14ac:dyDescent="0.2">
      <c r="A16" s="3" t="s">
        <v>8</v>
      </c>
      <c r="B16" s="4"/>
    </row>
    <row r="17" spans="1:2" ht="34" customHeight="1" x14ac:dyDescent="0.2">
      <c r="A17" s="3" t="s">
        <v>8</v>
      </c>
      <c r="B17" s="4"/>
    </row>
  </sheetData>
  <sheetProtection algorithmName="SHA-512" hashValue="BFhsqGvbBa5LouKQPEkB4o7dU9Q23PQb5srUJEJ/r8ZWQL6TeKvSpgLHGeUPxa45iqqmbDCuvVwYqDfDwgXxgg==" saltValue="fyLx64nxr7fU9l+2fjiuDA==" spinCount="100000" sheet="1" objects="1" scenarios="1"/>
  <mergeCells count="3">
    <mergeCell ref="A3:B3"/>
    <mergeCell ref="A11:B11"/>
    <mergeCell ref="A1:B1"/>
  </mergeCells>
  <hyperlinks>
    <hyperlink ref="A1:B1" r:id="rId1" display="https://www.morpheus-formation.fr/produit/fonctions-excel/" xr:uid="{7EE734F4-03EE-3B4D-91AA-1684B0C56FEA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A90A0-BF3F-074C-9286-705511FBF6E5}">
  <dimension ref="A1:B19"/>
  <sheetViews>
    <sheetView showGridLines="0" workbookViewId="0">
      <selection sqref="A1:B1"/>
    </sheetView>
  </sheetViews>
  <sheetFormatPr baseColWidth="10" defaultRowHeight="16" x14ac:dyDescent="0.2"/>
  <cols>
    <col min="1" max="2" width="30.83203125" style="1" customWidth="1"/>
    <col min="3" max="16384" width="10.83203125" style="1"/>
  </cols>
  <sheetData>
    <row r="1" spans="1:2" ht="50" customHeight="1" x14ac:dyDescent="0.2">
      <c r="A1" s="26" t="s">
        <v>112</v>
      </c>
      <c r="B1" s="27"/>
    </row>
    <row r="2" spans="1:2" ht="34" customHeight="1" x14ac:dyDescent="0.2"/>
    <row r="3" spans="1:2" ht="19" x14ac:dyDescent="0.2">
      <c r="A3" s="25" t="s">
        <v>1</v>
      </c>
      <c r="B3" s="25"/>
    </row>
    <row r="4" spans="1:2" ht="34" customHeight="1" x14ac:dyDescent="0.2">
      <c r="A4" s="2" t="s">
        <v>2</v>
      </c>
      <c r="B4" s="2" t="s">
        <v>11</v>
      </c>
    </row>
    <row r="5" spans="1:2" ht="34" customHeight="1" x14ac:dyDescent="0.2">
      <c r="A5" s="3" t="s">
        <v>4</v>
      </c>
      <c r="B5" s="4" t="str">
        <f>PROPER(A5)</f>
        <v>Nicolas</v>
      </c>
    </row>
    <row r="6" spans="1:2" ht="34" customHeight="1" x14ac:dyDescent="0.2">
      <c r="A6" s="3" t="s">
        <v>8</v>
      </c>
      <c r="B6" s="4" t="str">
        <f>PROPER(A6)</f>
        <v>Nicolas Parent</v>
      </c>
    </row>
    <row r="7" spans="1:2" ht="34" customHeight="1" x14ac:dyDescent="0.2">
      <c r="A7" s="3" t="s">
        <v>6</v>
      </c>
      <c r="B7" s="4" t="str">
        <f>PROPER(A7)</f>
        <v>Nicolas Parent</v>
      </c>
    </row>
    <row r="8" spans="1:2" ht="34" customHeight="1" x14ac:dyDescent="0.2">
      <c r="A8" s="3" t="s">
        <v>9</v>
      </c>
      <c r="B8" s="4" t="str">
        <f>PROPER(A8)</f>
        <v>Nicolas Parent</v>
      </c>
    </row>
    <row r="9" spans="1:2" ht="34" customHeight="1" x14ac:dyDescent="0.2">
      <c r="A9" s="3" t="s">
        <v>7</v>
      </c>
      <c r="B9" s="4" t="str">
        <f>PROPER(LOWER(A9))</f>
        <v>Nicolas Parent</v>
      </c>
    </row>
    <row r="10" spans="1:2" ht="34" customHeight="1" x14ac:dyDescent="0.2">
      <c r="A10" s="3" t="s">
        <v>8</v>
      </c>
      <c r="B10" s="4" t="str">
        <f>PROPER(UPPER(A10))</f>
        <v>Nicolas Parent</v>
      </c>
    </row>
    <row r="11" spans="1:2" ht="34" customHeight="1" x14ac:dyDescent="0.2"/>
    <row r="12" spans="1:2" ht="19" x14ac:dyDescent="0.2">
      <c r="A12" s="25" t="s">
        <v>0</v>
      </c>
      <c r="B12" s="25"/>
    </row>
    <row r="13" spans="1:2" ht="34" customHeight="1" x14ac:dyDescent="0.2">
      <c r="A13" s="2" t="s">
        <v>2</v>
      </c>
      <c r="B13" s="2" t="s">
        <v>11</v>
      </c>
    </row>
    <row r="14" spans="1:2" ht="34" customHeight="1" x14ac:dyDescent="0.2">
      <c r="A14" s="3" t="s">
        <v>4</v>
      </c>
      <c r="B14" s="4"/>
    </row>
    <row r="15" spans="1:2" ht="34" customHeight="1" x14ac:dyDescent="0.2">
      <c r="A15" s="3" t="s">
        <v>8</v>
      </c>
      <c r="B15" s="4"/>
    </row>
    <row r="16" spans="1:2" ht="34" customHeight="1" x14ac:dyDescent="0.2">
      <c r="A16" s="3" t="s">
        <v>6</v>
      </c>
      <c r="B16" s="4"/>
    </row>
    <row r="17" spans="1:2" ht="34" customHeight="1" x14ac:dyDescent="0.2">
      <c r="A17" s="3" t="s">
        <v>9</v>
      </c>
      <c r="B17" s="4"/>
    </row>
    <row r="18" spans="1:2" ht="34" customHeight="1" x14ac:dyDescent="0.2">
      <c r="A18" s="3" t="s">
        <v>7</v>
      </c>
      <c r="B18" s="4"/>
    </row>
    <row r="19" spans="1:2" ht="34" customHeight="1" x14ac:dyDescent="0.2">
      <c r="A19" s="3" t="s">
        <v>8</v>
      </c>
      <c r="B19" s="4"/>
    </row>
  </sheetData>
  <sheetProtection algorithmName="SHA-512" hashValue="hScp4MieYkFEPG3JlBWWci2XIR4X9QhdzGN+LxxXYQpp7wd6M/hOjYc3Zx2de6noaNE2rf5Inc/jOCqZBaRUlQ==" saltValue="bAeNYTNJJQ8Pjl224r5FyQ==" spinCount="100000" sheet="1" objects="1" scenarios="1"/>
  <mergeCells count="3">
    <mergeCell ref="A3:B3"/>
    <mergeCell ref="A12:B12"/>
    <mergeCell ref="A1:B1"/>
  </mergeCells>
  <hyperlinks>
    <hyperlink ref="A1:B1" r:id="rId1" display="https://www.morpheus-formation.fr/produit/fonctions-excel/" xr:uid="{D7E893A1-655F-1646-B52D-01001FE967BF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165E5-215D-9548-AA15-0D05AE71074A}">
  <dimension ref="A1:C19"/>
  <sheetViews>
    <sheetView showGridLines="0" workbookViewId="0">
      <selection sqref="A1:C1"/>
    </sheetView>
  </sheetViews>
  <sheetFormatPr baseColWidth="10" defaultRowHeight="16" x14ac:dyDescent="0.2"/>
  <cols>
    <col min="1" max="2" width="20.83203125" style="1" customWidth="1"/>
    <col min="3" max="3" width="30.83203125" style="1" customWidth="1"/>
    <col min="4" max="16384" width="10.83203125" style="1"/>
  </cols>
  <sheetData>
    <row r="1" spans="1:3" ht="50" customHeight="1" x14ac:dyDescent="0.2">
      <c r="A1" s="26" t="s">
        <v>111</v>
      </c>
      <c r="B1" s="27"/>
      <c r="C1" s="27"/>
    </row>
    <row r="2" spans="1:3" ht="34" customHeight="1" x14ac:dyDescent="0.2"/>
    <row r="3" spans="1:3" ht="19" x14ac:dyDescent="0.2">
      <c r="A3" s="25" t="s">
        <v>1</v>
      </c>
      <c r="B3" s="25"/>
      <c r="C3" s="25"/>
    </row>
    <row r="4" spans="1:3" ht="34" customHeight="1" x14ac:dyDescent="0.2">
      <c r="A4" s="2" t="s">
        <v>12</v>
      </c>
      <c r="B4" s="2" t="s">
        <v>13</v>
      </c>
      <c r="C4" s="2" t="s">
        <v>14</v>
      </c>
    </row>
    <row r="5" spans="1:3" ht="34" customHeight="1" x14ac:dyDescent="0.2">
      <c r="A5" s="3" t="s">
        <v>15</v>
      </c>
      <c r="B5" s="3" t="s">
        <v>16</v>
      </c>
      <c r="C5" s="4" t="str">
        <f>_xlfn.CONCAT(A5,B5)</f>
        <v>NicolasPARENT</v>
      </c>
    </row>
    <row r="6" spans="1:3" ht="34" customHeight="1" x14ac:dyDescent="0.2">
      <c r="A6" s="3" t="s">
        <v>15</v>
      </c>
      <c r="B6" s="3" t="s">
        <v>86</v>
      </c>
      <c r="C6" s="4" t="str">
        <f>_xlfn.CONCAT(A6," ",B6)</f>
        <v>Nicolas SARCOSI</v>
      </c>
    </row>
    <row r="7" spans="1:3" ht="34" customHeight="1" x14ac:dyDescent="0.2">
      <c r="A7" s="3" t="s">
        <v>87</v>
      </c>
      <c r="B7" s="3">
        <v>24</v>
      </c>
      <c r="C7" s="4" t="e">
        <f>_xlfn.CONCAT(A7, a,B7, ans)</f>
        <v>#NAME?</v>
      </c>
    </row>
    <row r="8" spans="1:3" ht="34" customHeight="1" x14ac:dyDescent="0.2">
      <c r="A8" s="3" t="s">
        <v>15</v>
      </c>
      <c r="B8" s="3">
        <v>24</v>
      </c>
      <c r="C8" s="4" t="str">
        <f>_xlfn.CONCAT(A8," a ",B8," ans")</f>
        <v>Nicolas a 24 ans</v>
      </c>
    </row>
    <row r="9" spans="1:3" ht="34" customHeight="1" thickBot="1" x14ac:dyDescent="0.25">
      <c r="A9" s="3" t="s">
        <v>87</v>
      </c>
      <c r="B9" s="3" t="s">
        <v>88</v>
      </c>
      <c r="C9" s="4" t="str">
        <f>A9&amp;" "&amp;B9</f>
        <v>Léna KAGE</v>
      </c>
    </row>
    <row r="10" spans="1:3" ht="34" customHeight="1" thickTop="1" x14ac:dyDescent="0.2">
      <c r="A10" s="5"/>
      <c r="B10" s="5"/>
      <c r="C10" s="6" t="str">
        <f>"Nicolas apparait "&amp;COUNTIF(A5:A9,"Nicolas")&amp;" fois"</f>
        <v>Nicolas apparait 3 fois</v>
      </c>
    </row>
    <row r="11" spans="1:3" ht="34" customHeight="1" x14ac:dyDescent="0.2"/>
    <row r="12" spans="1:3" ht="19" x14ac:dyDescent="0.2">
      <c r="A12" s="25" t="s">
        <v>0</v>
      </c>
      <c r="B12" s="25"/>
      <c r="C12" s="25"/>
    </row>
    <row r="13" spans="1:3" ht="34" customHeight="1" x14ac:dyDescent="0.2">
      <c r="A13" s="2" t="s">
        <v>12</v>
      </c>
      <c r="B13" s="2" t="s">
        <v>13</v>
      </c>
      <c r="C13" s="2" t="s">
        <v>14</v>
      </c>
    </row>
    <row r="14" spans="1:3" ht="34" customHeight="1" x14ac:dyDescent="0.2">
      <c r="A14" s="3" t="s">
        <v>15</v>
      </c>
      <c r="B14" s="3" t="s">
        <v>16</v>
      </c>
      <c r="C14" s="4"/>
    </row>
    <row r="15" spans="1:3" ht="34" customHeight="1" x14ac:dyDescent="0.2">
      <c r="A15" s="3" t="s">
        <v>15</v>
      </c>
      <c r="B15" s="3" t="s">
        <v>86</v>
      </c>
      <c r="C15" s="4"/>
    </row>
    <row r="16" spans="1:3" ht="34" customHeight="1" x14ac:dyDescent="0.2">
      <c r="A16" s="3" t="s">
        <v>87</v>
      </c>
      <c r="B16" s="3">
        <v>24</v>
      </c>
      <c r="C16" s="4"/>
    </row>
    <row r="17" spans="1:3" ht="34" customHeight="1" x14ac:dyDescent="0.2">
      <c r="A17" s="3" t="s">
        <v>15</v>
      </c>
      <c r="B17" s="3">
        <v>24</v>
      </c>
      <c r="C17" s="4"/>
    </row>
    <row r="18" spans="1:3" ht="34" customHeight="1" thickBot="1" x14ac:dyDescent="0.25">
      <c r="A18" s="3" t="s">
        <v>87</v>
      </c>
      <c r="B18" s="3" t="s">
        <v>88</v>
      </c>
      <c r="C18" s="4"/>
    </row>
    <row r="19" spans="1:3" ht="34" customHeight="1" thickTop="1" x14ac:dyDescent="0.2">
      <c r="A19" s="5"/>
      <c r="B19" s="5"/>
      <c r="C19" s="6"/>
    </row>
  </sheetData>
  <mergeCells count="3">
    <mergeCell ref="A3:C3"/>
    <mergeCell ref="A12:C12"/>
    <mergeCell ref="A1:C1"/>
  </mergeCells>
  <hyperlinks>
    <hyperlink ref="A1:B1" r:id="rId1" display="https://www.morpheus-formation.fr/produit/fonctions-excel/" xr:uid="{45CC3C8A-20AD-3B40-828A-634951FF77BA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DAB4E-FA33-4843-9FC6-742C1B096DC5}">
  <dimension ref="A1:D11"/>
  <sheetViews>
    <sheetView showGridLines="0" workbookViewId="0">
      <selection sqref="A1:D1"/>
    </sheetView>
  </sheetViews>
  <sheetFormatPr baseColWidth="10" defaultRowHeight="16" x14ac:dyDescent="0.2"/>
  <cols>
    <col min="1" max="1" width="30.83203125" style="1" customWidth="1"/>
    <col min="2" max="3" width="20.83203125" style="1" customWidth="1"/>
    <col min="4" max="4" width="43.83203125" style="1" customWidth="1"/>
    <col min="5" max="16384" width="10.83203125" style="1"/>
  </cols>
  <sheetData>
    <row r="1" spans="1:4" ht="50" customHeight="1" x14ac:dyDescent="0.2">
      <c r="A1" s="26" t="s">
        <v>112</v>
      </c>
      <c r="B1" s="27"/>
      <c r="C1" s="27"/>
      <c r="D1" s="27"/>
    </row>
    <row r="2" spans="1:4" ht="34" customHeight="1" x14ac:dyDescent="0.2"/>
    <row r="3" spans="1:4" ht="19" x14ac:dyDescent="0.2">
      <c r="A3" s="25" t="s">
        <v>1</v>
      </c>
      <c r="B3" s="25"/>
      <c r="C3" s="25"/>
      <c r="D3" s="25"/>
    </row>
    <row r="4" spans="1:4" ht="34" customHeight="1" x14ac:dyDescent="0.2">
      <c r="A4" s="7" t="s">
        <v>18</v>
      </c>
      <c r="B4" s="7" t="s">
        <v>19</v>
      </c>
      <c r="C4" s="7" t="s">
        <v>17</v>
      </c>
      <c r="D4" s="7" t="s">
        <v>14</v>
      </c>
    </row>
    <row r="5" spans="1:4" ht="34" customHeight="1" x14ac:dyDescent="0.2">
      <c r="A5" s="3" t="s">
        <v>20</v>
      </c>
      <c r="B5" s="3">
        <v>57000</v>
      </c>
      <c r="C5" s="3" t="s">
        <v>21</v>
      </c>
      <c r="D5" s="4" t="str">
        <f>_xlfn.TEXTJOIN(" / ",FALSE,A5:C5)</f>
        <v>10 Rue Maurice Barrès / 57000 / METZ</v>
      </c>
    </row>
    <row r="6" spans="1:4" ht="34" customHeight="1" x14ac:dyDescent="0.2">
      <c r="A6" s="3" t="s">
        <v>22</v>
      </c>
      <c r="B6" s="3"/>
      <c r="C6" s="3" t="s">
        <v>23</v>
      </c>
      <c r="D6" s="4" t="str">
        <f>_xlfn.TEXTJOIN(" / ",FALSE,A6:C6)</f>
        <v>23 Rue Cavenne /  / LYON</v>
      </c>
    </row>
    <row r="7" spans="1:4" ht="34" customHeight="1" x14ac:dyDescent="0.2"/>
    <row r="8" spans="1:4" ht="19" x14ac:dyDescent="0.2">
      <c r="A8" s="25" t="s">
        <v>0</v>
      </c>
      <c r="B8" s="25"/>
      <c r="C8" s="25"/>
      <c r="D8" s="25"/>
    </row>
    <row r="9" spans="1:4" ht="34" customHeight="1" x14ac:dyDescent="0.2">
      <c r="A9" s="7" t="s">
        <v>18</v>
      </c>
      <c r="B9" s="7" t="s">
        <v>19</v>
      </c>
      <c r="C9" s="7" t="s">
        <v>17</v>
      </c>
      <c r="D9" s="7" t="s">
        <v>14</v>
      </c>
    </row>
    <row r="10" spans="1:4" ht="34" customHeight="1" x14ac:dyDescent="0.2">
      <c r="A10" s="3" t="s">
        <v>20</v>
      </c>
      <c r="B10" s="3">
        <v>57000</v>
      </c>
      <c r="C10" s="3" t="s">
        <v>21</v>
      </c>
      <c r="D10" s="4"/>
    </row>
    <row r="11" spans="1:4" ht="34" customHeight="1" x14ac:dyDescent="0.2">
      <c r="A11" s="3" t="s">
        <v>22</v>
      </c>
      <c r="B11" s="3"/>
      <c r="C11" s="3" t="s">
        <v>23</v>
      </c>
      <c r="D11" s="4"/>
    </row>
  </sheetData>
  <sheetProtection algorithmName="SHA-512" hashValue="wwwgFiB5V/jWpXUrhF3tG2ElweENOcMjT4CXwvxsLDdhblPw4ZMFEhKzG5bJ1fMrr6ZUVqJGafyI4k6RtYuzcw==" saltValue="2bSTfsgB2HozekQKaicMZg==" spinCount="100000" sheet="1" objects="1" scenarios="1"/>
  <mergeCells count="3">
    <mergeCell ref="A8:D8"/>
    <mergeCell ref="A3:D3"/>
    <mergeCell ref="A1:D1"/>
  </mergeCells>
  <hyperlinks>
    <hyperlink ref="A1:B1" r:id="rId1" display="https://www.morpheus-formation.fr/produit/fonctions-excel/" xr:uid="{B8C1B71C-1F80-D64E-9767-81B85F3D90BC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B88C5-C9CC-A348-BB5B-537E19F00318}">
  <dimension ref="A1:B19"/>
  <sheetViews>
    <sheetView showGridLines="0" workbookViewId="0">
      <selection sqref="A1:B1"/>
    </sheetView>
  </sheetViews>
  <sheetFormatPr baseColWidth="10" defaultRowHeight="16" x14ac:dyDescent="0.2"/>
  <cols>
    <col min="1" max="1" width="45.83203125" style="1" customWidth="1"/>
    <col min="2" max="2" width="25.83203125" style="1" customWidth="1"/>
    <col min="3" max="16384" width="10.83203125" style="1"/>
  </cols>
  <sheetData>
    <row r="1" spans="1:2" ht="50" customHeight="1" x14ac:dyDescent="0.2">
      <c r="A1" s="26" t="s">
        <v>112</v>
      </c>
      <c r="B1" s="27"/>
    </row>
    <row r="2" spans="1:2" ht="34" customHeight="1" x14ac:dyDescent="0.2"/>
    <row r="3" spans="1:2" ht="19" x14ac:dyDescent="0.2">
      <c r="A3" s="25" t="s">
        <v>1</v>
      </c>
      <c r="B3" s="25"/>
    </row>
    <row r="4" spans="1:2" ht="34" customHeight="1" x14ac:dyDescent="0.2">
      <c r="A4" s="7" t="s">
        <v>28</v>
      </c>
      <c r="B4" s="7" t="s">
        <v>29</v>
      </c>
    </row>
    <row r="5" spans="1:2" ht="34" customHeight="1" x14ac:dyDescent="0.2">
      <c r="A5" s="3" t="s">
        <v>24</v>
      </c>
      <c r="B5" s="9">
        <v>5000</v>
      </c>
    </row>
    <row r="6" spans="1:2" ht="34" customHeight="1" x14ac:dyDescent="0.2">
      <c r="A6" s="3" t="s">
        <v>25</v>
      </c>
      <c r="B6" s="9">
        <v>10000</v>
      </c>
    </row>
    <row r="7" spans="1:2" ht="34" customHeight="1" x14ac:dyDescent="0.2">
      <c r="A7" s="3" t="s">
        <v>26</v>
      </c>
      <c r="B7" s="9">
        <v>1000</v>
      </c>
    </row>
    <row r="8" spans="1:2" ht="34" customHeight="1" x14ac:dyDescent="0.2">
      <c r="A8" s="3"/>
      <c r="B8" s="9"/>
    </row>
    <row r="9" spans="1:2" ht="34" customHeight="1" thickBot="1" x14ac:dyDescent="0.25">
      <c r="A9" s="3" t="s">
        <v>27</v>
      </c>
      <c r="B9" s="9">
        <v>7000</v>
      </c>
    </row>
    <row r="10" spans="1:2" ht="34" customHeight="1" thickTop="1" x14ac:dyDescent="0.2">
      <c r="A10" s="6" t="str">
        <f>_xlfn.TEXTJOIN(", ",TRUE,_xlfn._xlws.SORT(A5:A9))</f>
        <v>Bananes, Fraises, Framboises, Pommes</v>
      </c>
      <c r="B10" s="8"/>
    </row>
    <row r="11" spans="1:2" ht="34" customHeight="1" x14ac:dyDescent="0.2"/>
    <row r="12" spans="1:2" ht="19" x14ac:dyDescent="0.2">
      <c r="A12" s="25" t="s">
        <v>0</v>
      </c>
      <c r="B12" s="25"/>
    </row>
    <row r="13" spans="1:2" ht="34" customHeight="1" x14ac:dyDescent="0.2">
      <c r="A13" s="7" t="s">
        <v>28</v>
      </c>
      <c r="B13" s="7" t="s">
        <v>29</v>
      </c>
    </row>
    <row r="14" spans="1:2" ht="34" customHeight="1" x14ac:dyDescent="0.2">
      <c r="A14" s="3" t="s">
        <v>24</v>
      </c>
      <c r="B14" s="9">
        <v>5000</v>
      </c>
    </row>
    <row r="15" spans="1:2" ht="34" customHeight="1" x14ac:dyDescent="0.2">
      <c r="A15" s="3" t="s">
        <v>25</v>
      </c>
      <c r="B15" s="9">
        <v>10000</v>
      </c>
    </row>
    <row r="16" spans="1:2" ht="34" customHeight="1" x14ac:dyDescent="0.2">
      <c r="A16" s="3" t="s">
        <v>26</v>
      </c>
      <c r="B16" s="9">
        <v>1000</v>
      </c>
    </row>
    <row r="17" spans="1:2" ht="34" customHeight="1" x14ac:dyDescent="0.2">
      <c r="A17" s="3"/>
      <c r="B17" s="9"/>
    </row>
    <row r="18" spans="1:2" ht="34" customHeight="1" thickBot="1" x14ac:dyDescent="0.25">
      <c r="A18" s="3" t="s">
        <v>27</v>
      </c>
      <c r="B18" s="9">
        <v>7000</v>
      </c>
    </row>
    <row r="19" spans="1:2" ht="34" customHeight="1" thickTop="1" x14ac:dyDescent="0.2">
      <c r="A19" s="6"/>
      <c r="B19" s="8"/>
    </row>
  </sheetData>
  <sheetProtection algorithmName="SHA-512" hashValue="pVw6mkwMGDJA+zWttE4qjGdBus/QUtI8eNTT5WsGmQ7dhd+nhRpWs2dLXmtexDcuNJJO14uqF7gVwi/yiRQ6QQ==" saltValue="izMYHgzLQrHxMFumVL/vTg==" spinCount="100000" sheet="1" objects="1" scenarios="1"/>
  <mergeCells count="3">
    <mergeCell ref="A3:B3"/>
    <mergeCell ref="A12:B12"/>
    <mergeCell ref="A1:B1"/>
  </mergeCells>
  <hyperlinks>
    <hyperlink ref="A1:B1" r:id="rId1" display="https://www.morpheus-formation.fr/produit/fonctions-excel/" xr:uid="{382DED9A-5B08-B64E-B101-4CCCEE971A4A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5CB30-B714-4647-B2E3-97FA213C55F6}">
  <dimension ref="A1:B19"/>
  <sheetViews>
    <sheetView showGridLines="0" workbookViewId="0">
      <selection sqref="A1:B1"/>
    </sheetView>
  </sheetViews>
  <sheetFormatPr baseColWidth="10" defaultRowHeight="16" x14ac:dyDescent="0.2"/>
  <cols>
    <col min="1" max="1" width="20.83203125" style="1" customWidth="1"/>
    <col min="2" max="2" width="35.83203125" style="1" customWidth="1"/>
    <col min="3" max="16384" width="10.83203125" style="1"/>
  </cols>
  <sheetData>
    <row r="1" spans="1:2" ht="50" customHeight="1" x14ac:dyDescent="0.2">
      <c r="A1" s="26" t="s">
        <v>112</v>
      </c>
      <c r="B1" s="27"/>
    </row>
    <row r="2" spans="1:2" ht="34" customHeight="1" x14ac:dyDescent="0.2"/>
    <row r="3" spans="1:2" ht="19" x14ac:dyDescent="0.2">
      <c r="A3" s="25" t="s">
        <v>1</v>
      </c>
      <c r="B3" s="25"/>
    </row>
    <row r="4" spans="1:2" ht="34" customHeight="1" x14ac:dyDescent="0.2">
      <c r="A4" s="7" t="s">
        <v>28</v>
      </c>
      <c r="B4" s="7" t="s">
        <v>29</v>
      </c>
    </row>
    <row r="5" spans="1:2" ht="34" customHeight="1" x14ac:dyDescent="0.2">
      <c r="A5" s="19" t="s">
        <v>24</v>
      </c>
      <c r="B5" s="10">
        <v>5000</v>
      </c>
    </row>
    <row r="6" spans="1:2" ht="34" customHeight="1" x14ac:dyDescent="0.2">
      <c r="A6" s="19" t="s">
        <v>25</v>
      </c>
      <c r="B6" s="10">
        <v>10000</v>
      </c>
    </row>
    <row r="7" spans="1:2" ht="34" customHeight="1" x14ac:dyDescent="0.2">
      <c r="A7" s="3" t="s">
        <v>26</v>
      </c>
      <c r="B7" s="9">
        <v>1000</v>
      </c>
    </row>
    <row r="8" spans="1:2" ht="34" customHeight="1" x14ac:dyDescent="0.2">
      <c r="A8" s="3"/>
      <c r="B8" s="9"/>
    </row>
    <row r="9" spans="1:2" ht="34" customHeight="1" thickBot="1" x14ac:dyDescent="0.25">
      <c r="A9" s="19" t="s">
        <v>27</v>
      </c>
      <c r="B9" s="10">
        <v>7000</v>
      </c>
    </row>
    <row r="10" spans="1:2" ht="34" customHeight="1" thickTop="1" x14ac:dyDescent="0.2">
      <c r="A10" s="8"/>
      <c r="B10" s="6" t="str" cm="1">
        <f t="array" ref="B10">_xlfn.TEXTJOIN(", ",TRUE,_xlfn._xlws.FILTER(A5:A9,B5:B9&gt;=5000))</f>
        <v>Pommes, Framboises, Fraises</v>
      </c>
    </row>
    <row r="11" spans="1:2" ht="34" customHeight="1" x14ac:dyDescent="0.2"/>
    <row r="12" spans="1:2" ht="19" x14ac:dyDescent="0.2">
      <c r="A12" s="25" t="s">
        <v>0</v>
      </c>
      <c r="B12" s="25"/>
    </row>
    <row r="13" spans="1:2" ht="34" customHeight="1" x14ac:dyDescent="0.2">
      <c r="A13" s="7" t="s">
        <v>28</v>
      </c>
      <c r="B13" s="7" t="s">
        <v>29</v>
      </c>
    </row>
    <row r="14" spans="1:2" ht="34" customHeight="1" x14ac:dyDescent="0.2">
      <c r="A14" s="19" t="s">
        <v>24</v>
      </c>
      <c r="B14" s="10">
        <v>5000</v>
      </c>
    </row>
    <row r="15" spans="1:2" ht="34" customHeight="1" x14ac:dyDescent="0.2">
      <c r="A15" s="19" t="s">
        <v>25</v>
      </c>
      <c r="B15" s="10">
        <v>10000</v>
      </c>
    </row>
    <row r="16" spans="1:2" ht="34" customHeight="1" x14ac:dyDescent="0.2">
      <c r="A16" s="3" t="s">
        <v>26</v>
      </c>
      <c r="B16" s="9">
        <v>1000</v>
      </c>
    </row>
    <row r="17" spans="1:2" ht="34" customHeight="1" x14ac:dyDescent="0.2">
      <c r="A17" s="3"/>
      <c r="B17" s="9"/>
    </row>
    <row r="18" spans="1:2" ht="34" customHeight="1" thickBot="1" x14ac:dyDescent="0.25">
      <c r="A18" s="19" t="s">
        <v>27</v>
      </c>
      <c r="B18" s="10">
        <v>7000</v>
      </c>
    </row>
    <row r="19" spans="1:2" ht="34" customHeight="1" thickTop="1" x14ac:dyDescent="0.2">
      <c r="A19" s="8"/>
      <c r="B19" s="6"/>
    </row>
  </sheetData>
  <sheetProtection algorithmName="SHA-512" hashValue="/A5VsXZsDKqXWDFbi2RjPKC4Y/L/vs0kvPii1PwUu1iguLD+HEs/0I4hUgTvahqgC9ElnJziYbHJl8GxBQgOUg==" saltValue="w40xgLqsrwLaMqAJRCJIMg==" spinCount="100000" sheet="1" objects="1" scenarios="1"/>
  <mergeCells count="3">
    <mergeCell ref="A3:B3"/>
    <mergeCell ref="A12:B12"/>
    <mergeCell ref="A1:B1"/>
  </mergeCells>
  <hyperlinks>
    <hyperlink ref="A1:B1" r:id="rId1" display="https://www.morpheus-formation.fr/produit/fonctions-excel/" xr:uid="{143CA107-90C9-3244-89BC-E312D8CF907F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ACF3C-4030-8047-9611-8DD51144267A}">
  <dimension ref="A1:B19"/>
  <sheetViews>
    <sheetView showGridLines="0" workbookViewId="0">
      <selection sqref="A1:B1"/>
    </sheetView>
  </sheetViews>
  <sheetFormatPr baseColWidth="10" defaultRowHeight="16" x14ac:dyDescent="0.2"/>
  <cols>
    <col min="1" max="1" width="20.83203125" style="1" customWidth="1"/>
    <col min="2" max="2" width="35.83203125" style="1" customWidth="1"/>
    <col min="3" max="16384" width="10.83203125" style="1"/>
  </cols>
  <sheetData>
    <row r="1" spans="1:2" ht="50" customHeight="1" x14ac:dyDescent="0.2">
      <c r="A1" s="26" t="s">
        <v>112</v>
      </c>
      <c r="B1" s="27"/>
    </row>
    <row r="2" spans="1:2" ht="34" customHeight="1" x14ac:dyDescent="0.2"/>
    <row r="3" spans="1:2" ht="19" x14ac:dyDescent="0.2">
      <c r="A3" s="25" t="s">
        <v>1</v>
      </c>
      <c r="B3" s="25"/>
    </row>
    <row r="4" spans="1:2" ht="34" customHeight="1" x14ac:dyDescent="0.2">
      <c r="A4" s="7" t="s">
        <v>28</v>
      </c>
      <c r="B4" s="7" t="s">
        <v>29</v>
      </c>
    </row>
    <row r="5" spans="1:2" ht="34" customHeight="1" x14ac:dyDescent="0.2">
      <c r="A5" s="19" t="s">
        <v>24</v>
      </c>
      <c r="B5" s="10">
        <v>5000</v>
      </c>
    </row>
    <row r="6" spans="1:2" ht="34" customHeight="1" x14ac:dyDescent="0.2">
      <c r="A6" s="19" t="s">
        <v>25</v>
      </c>
      <c r="B6" s="10">
        <v>10000</v>
      </c>
    </row>
    <row r="7" spans="1:2" ht="34" customHeight="1" x14ac:dyDescent="0.2">
      <c r="A7" s="3" t="s">
        <v>26</v>
      </c>
      <c r="B7" s="9">
        <v>1000</v>
      </c>
    </row>
    <row r="8" spans="1:2" ht="34" customHeight="1" x14ac:dyDescent="0.2">
      <c r="A8" s="3"/>
      <c r="B8" s="10"/>
    </row>
    <row r="9" spans="1:2" ht="34" customHeight="1" thickBot="1" x14ac:dyDescent="0.25">
      <c r="A9" s="19" t="s">
        <v>27</v>
      </c>
      <c r="B9" s="10">
        <v>7000</v>
      </c>
    </row>
    <row r="10" spans="1:2" ht="34" customHeight="1" thickTop="1" x14ac:dyDescent="0.2">
      <c r="A10" s="8"/>
      <c r="B10" s="6" t="str" cm="1">
        <f t="array" ref="B10">_xlfn.TEXTJOIN(", ",TRUE,_xlfn._xlws.SORT(_xlfn._xlws.FILTER(A5:A9,B5:B9&gt;=5000)))</f>
        <v>Fraises, Framboises, Pommes</v>
      </c>
    </row>
    <row r="11" spans="1:2" ht="34" customHeight="1" x14ac:dyDescent="0.2"/>
    <row r="12" spans="1:2" ht="19" x14ac:dyDescent="0.2">
      <c r="A12" s="25" t="s">
        <v>0</v>
      </c>
      <c r="B12" s="25"/>
    </row>
    <row r="13" spans="1:2" ht="34" customHeight="1" x14ac:dyDescent="0.2">
      <c r="A13" s="7" t="s">
        <v>28</v>
      </c>
      <c r="B13" s="7" t="s">
        <v>29</v>
      </c>
    </row>
    <row r="14" spans="1:2" ht="34" customHeight="1" x14ac:dyDescent="0.2">
      <c r="A14" s="19" t="s">
        <v>24</v>
      </c>
      <c r="B14" s="10">
        <v>5000</v>
      </c>
    </row>
    <row r="15" spans="1:2" ht="34" customHeight="1" x14ac:dyDescent="0.2">
      <c r="A15" s="19" t="s">
        <v>25</v>
      </c>
      <c r="B15" s="10">
        <v>10000</v>
      </c>
    </row>
    <row r="16" spans="1:2" ht="34" customHeight="1" x14ac:dyDescent="0.2">
      <c r="A16" s="3" t="s">
        <v>26</v>
      </c>
      <c r="B16" s="9">
        <v>1000</v>
      </c>
    </row>
    <row r="17" spans="1:2" ht="34" customHeight="1" x14ac:dyDescent="0.2">
      <c r="A17" s="3"/>
      <c r="B17" s="10"/>
    </row>
    <row r="18" spans="1:2" ht="34" customHeight="1" thickBot="1" x14ac:dyDescent="0.25">
      <c r="A18" s="19" t="s">
        <v>27</v>
      </c>
      <c r="B18" s="10">
        <v>7000</v>
      </c>
    </row>
    <row r="19" spans="1:2" ht="34" customHeight="1" thickTop="1" x14ac:dyDescent="0.2">
      <c r="A19" s="8"/>
      <c r="B19" s="6"/>
    </row>
  </sheetData>
  <sheetProtection algorithmName="SHA-512" hashValue="ACGu9//UXUrGK0OgjfIZpYK8HnnlSdgMoWCZiqCJJBhu/RC2fARpMyO6D9W3UxuS/0NyX/841Q50k4BUtmLpPg==" saltValue="skErwcQhjU8quL3dZVlrKg==" spinCount="100000" sheet="1" objects="1" scenarios="1"/>
  <mergeCells count="3">
    <mergeCell ref="A3:B3"/>
    <mergeCell ref="A12:B12"/>
    <mergeCell ref="A1:B1"/>
  </mergeCells>
  <hyperlinks>
    <hyperlink ref="A1:B1" r:id="rId1" display="https://www.morpheus-formation.fr/produit/fonctions-excel/" xr:uid="{27A06A62-F9A0-E14A-B4D0-5FD045B8A563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D6B4E-E5D9-2147-BC1A-2E3F560DCAAB}">
  <dimension ref="A1:D17"/>
  <sheetViews>
    <sheetView showGridLines="0" workbookViewId="0">
      <selection sqref="A1:D1"/>
    </sheetView>
  </sheetViews>
  <sheetFormatPr baseColWidth="10" defaultRowHeight="16" x14ac:dyDescent="0.2"/>
  <cols>
    <col min="1" max="1" width="21.83203125" style="1" customWidth="1"/>
    <col min="2" max="2" width="20.83203125" style="1" customWidth="1"/>
    <col min="3" max="3" width="5.83203125" style="1" customWidth="1"/>
    <col min="4" max="4" width="40.83203125" style="1" customWidth="1"/>
    <col min="5" max="16384" width="10.83203125" style="1"/>
  </cols>
  <sheetData>
    <row r="1" spans="1:4" ht="50" customHeight="1" x14ac:dyDescent="0.2">
      <c r="A1" s="26" t="s">
        <v>112</v>
      </c>
      <c r="B1" s="27"/>
      <c r="C1" s="27"/>
      <c r="D1" s="27"/>
    </row>
    <row r="2" spans="1:4" ht="34" customHeight="1" x14ac:dyDescent="0.2"/>
    <row r="3" spans="1:4" ht="19" x14ac:dyDescent="0.2">
      <c r="A3" s="25" t="s">
        <v>1</v>
      </c>
      <c r="B3" s="25"/>
      <c r="C3" s="25"/>
      <c r="D3" s="25"/>
    </row>
    <row r="4" spans="1:4" ht="34" customHeight="1" x14ac:dyDescent="0.2">
      <c r="A4" s="7" t="s">
        <v>39</v>
      </c>
      <c r="B4" s="7" t="s">
        <v>38</v>
      </c>
      <c r="D4" s="7" t="s">
        <v>37</v>
      </c>
    </row>
    <row r="5" spans="1:4" ht="34" customHeight="1" x14ac:dyDescent="0.2">
      <c r="A5" s="19" t="s">
        <v>30</v>
      </c>
      <c r="B5" s="10" t="s">
        <v>31</v>
      </c>
      <c r="D5" s="4" t="str" cm="1">
        <f t="array" ref="D5">_xlfn.TEXTJOIN(", ",TRUE,IF(B5:B9="PSG",A5:A9,""))</f>
        <v>K. MBAPPÉ, L. MESSI, NEYMAR Jr.</v>
      </c>
    </row>
    <row r="6" spans="1:4" ht="34" customHeight="1" x14ac:dyDescent="0.2">
      <c r="A6" s="19" t="s">
        <v>32</v>
      </c>
      <c r="B6" s="10" t="s">
        <v>31</v>
      </c>
    </row>
    <row r="7" spans="1:4" ht="34" customHeight="1" x14ac:dyDescent="0.2">
      <c r="A7" s="3" t="s">
        <v>33</v>
      </c>
      <c r="B7" s="9" t="s">
        <v>34</v>
      </c>
    </row>
    <row r="8" spans="1:4" ht="34" customHeight="1" x14ac:dyDescent="0.2">
      <c r="A8" s="3" t="s">
        <v>35</v>
      </c>
      <c r="B8" s="9" t="s">
        <v>34</v>
      </c>
    </row>
    <row r="9" spans="1:4" ht="34" customHeight="1" x14ac:dyDescent="0.2">
      <c r="A9" s="19" t="s">
        <v>36</v>
      </c>
      <c r="B9" s="10" t="s">
        <v>31</v>
      </c>
    </row>
    <row r="10" spans="1:4" ht="34" customHeight="1" x14ac:dyDescent="0.2"/>
    <row r="11" spans="1:4" ht="19" x14ac:dyDescent="0.2">
      <c r="A11" s="25" t="s">
        <v>0</v>
      </c>
      <c r="B11" s="25"/>
      <c r="C11" s="25"/>
      <c r="D11" s="25"/>
    </row>
    <row r="12" spans="1:4" ht="34" customHeight="1" x14ac:dyDescent="0.2">
      <c r="A12" s="7" t="s">
        <v>39</v>
      </c>
      <c r="B12" s="7" t="s">
        <v>38</v>
      </c>
      <c r="D12" s="7" t="s">
        <v>37</v>
      </c>
    </row>
    <row r="13" spans="1:4" ht="34" customHeight="1" x14ac:dyDescent="0.2">
      <c r="A13" s="19" t="s">
        <v>30</v>
      </c>
      <c r="B13" s="10" t="s">
        <v>31</v>
      </c>
      <c r="D13" s="4"/>
    </row>
    <row r="14" spans="1:4" ht="34" customHeight="1" x14ac:dyDescent="0.2">
      <c r="A14" s="19" t="s">
        <v>32</v>
      </c>
      <c r="B14" s="10" t="s">
        <v>31</v>
      </c>
    </row>
    <row r="15" spans="1:4" ht="34" customHeight="1" x14ac:dyDescent="0.2">
      <c r="A15" s="3" t="s">
        <v>33</v>
      </c>
      <c r="B15" s="9" t="s">
        <v>34</v>
      </c>
    </row>
    <row r="16" spans="1:4" ht="34" customHeight="1" x14ac:dyDescent="0.2">
      <c r="A16" s="3" t="s">
        <v>35</v>
      </c>
      <c r="B16" s="9" t="s">
        <v>34</v>
      </c>
    </row>
    <row r="17" spans="1:2" ht="34" customHeight="1" x14ac:dyDescent="0.2">
      <c r="A17" s="19" t="s">
        <v>36</v>
      </c>
      <c r="B17" s="10" t="s">
        <v>31</v>
      </c>
    </row>
  </sheetData>
  <sheetProtection algorithmName="SHA-512" hashValue="imjBjG9r1tOpUcO7rEaoSEldK8CdD9U9gUaLbdQKHsvAAIQPPv2NhNT9vUAWJtT0YlZ/1FrE54a3fMvfmT2znA==" saltValue="stfQq23CSYAf2RvrAifi6w==" spinCount="100000" sheet="1" objects="1" scenarios="1"/>
  <mergeCells count="3">
    <mergeCell ref="A3:D3"/>
    <mergeCell ref="A11:D11"/>
    <mergeCell ref="A1:D1"/>
  </mergeCells>
  <hyperlinks>
    <hyperlink ref="A1:B1" r:id="rId1" display="https://www.morpheus-formation.fr/produit/fonctions-excel/" xr:uid="{72AA5A00-8422-4D49-9914-294286FF89DB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CAA19-683A-BE4B-AE49-FDDEAC1974F8}">
  <dimension ref="A1:C23"/>
  <sheetViews>
    <sheetView showGridLines="0" workbookViewId="0">
      <selection sqref="A1:C1"/>
    </sheetView>
  </sheetViews>
  <sheetFormatPr baseColWidth="10" defaultRowHeight="16" x14ac:dyDescent="0.2"/>
  <cols>
    <col min="1" max="1" width="30.83203125" style="1" customWidth="1"/>
    <col min="2" max="2" width="20.83203125" style="1" customWidth="1"/>
    <col min="3" max="3" width="45.83203125" style="1" customWidth="1"/>
    <col min="4" max="16384" width="10.83203125" style="1"/>
  </cols>
  <sheetData>
    <row r="1" spans="1:3" ht="50" customHeight="1" x14ac:dyDescent="0.2">
      <c r="A1" s="26" t="s">
        <v>112</v>
      </c>
      <c r="B1" s="27"/>
      <c r="C1" s="27"/>
    </row>
    <row r="2" spans="1:3" ht="34" customHeight="1" x14ac:dyDescent="0.2"/>
    <row r="3" spans="1:3" ht="19" x14ac:dyDescent="0.2">
      <c r="A3" s="25" t="s">
        <v>1</v>
      </c>
      <c r="B3" s="25"/>
      <c r="C3" s="25"/>
    </row>
    <row r="4" spans="1:3" ht="34" customHeight="1" x14ac:dyDescent="0.2">
      <c r="A4" s="2" t="s">
        <v>46</v>
      </c>
      <c r="B4" s="2" t="s">
        <v>45</v>
      </c>
      <c r="C4" s="2" t="s">
        <v>44</v>
      </c>
    </row>
    <row r="5" spans="1:3" ht="34" customHeight="1" x14ac:dyDescent="0.2">
      <c r="A5" s="13" t="s">
        <v>43</v>
      </c>
      <c r="B5" s="14">
        <v>54789</v>
      </c>
      <c r="C5" s="21" t="str">
        <f>A5&amp;" "&amp;B5</f>
        <v>La date d'échéance est le 54789</v>
      </c>
    </row>
    <row r="6" spans="1:3" ht="34" customHeight="1" x14ac:dyDescent="0.2">
      <c r="A6" s="24" t="s">
        <v>43</v>
      </c>
      <c r="B6" s="22">
        <v>54789</v>
      </c>
      <c r="C6" s="11" t="str">
        <f>A6&amp;" "&amp;TEXT(B6,"jj/mm/aaaa")</f>
        <v>La date d'échéance est le 01/01/2050</v>
      </c>
    </row>
    <row r="7" spans="1:3" ht="34" customHeight="1" x14ac:dyDescent="0.2">
      <c r="A7" s="13" t="s">
        <v>42</v>
      </c>
      <c r="B7" s="14">
        <v>54789</v>
      </c>
      <c r="C7" s="21" t="str">
        <f>A7&amp;" "&amp;B7</f>
        <v>Nous sommes en 54789</v>
      </c>
    </row>
    <row r="8" spans="1:3" ht="34" customHeight="1" x14ac:dyDescent="0.2">
      <c r="A8" s="24" t="s">
        <v>42</v>
      </c>
      <c r="B8" s="22">
        <v>54789</v>
      </c>
      <c r="C8" s="11" t="str">
        <f>A8&amp;" "&amp;TEXT(B8,"mmm-aa")</f>
        <v>Nous sommes en janv-50</v>
      </c>
    </row>
    <row r="9" spans="1:3" ht="34" customHeight="1" x14ac:dyDescent="0.2">
      <c r="A9" s="13" t="s">
        <v>41</v>
      </c>
      <c r="B9" s="14">
        <v>54789</v>
      </c>
      <c r="C9" s="21" t="str">
        <f>A9&amp;" "&amp;B9</f>
        <v>Nous sommes le 54789</v>
      </c>
    </row>
    <row r="10" spans="1:3" ht="34" customHeight="1" x14ac:dyDescent="0.2">
      <c r="A10" s="24" t="s">
        <v>41</v>
      </c>
      <c r="B10" s="22">
        <v>54789</v>
      </c>
      <c r="C10" s="11" t="str">
        <f>A10&amp;" "&amp;TEXT(B10,"jjjj j mmmm aaaa")</f>
        <v>Nous sommes le samedi 1 janvier 2050</v>
      </c>
    </row>
    <row r="11" spans="1:3" ht="34" customHeight="1" x14ac:dyDescent="0.2">
      <c r="A11" s="13" t="s">
        <v>40</v>
      </c>
      <c r="B11" s="12">
        <v>100000</v>
      </c>
      <c r="C11" s="21" t="str">
        <f>A11&amp;" "&amp;B11</f>
        <v>Le chiffre d’affaires est 100000</v>
      </c>
    </row>
    <row r="12" spans="1:3" ht="34" customHeight="1" x14ac:dyDescent="0.2">
      <c r="A12" s="24" t="s">
        <v>40</v>
      </c>
      <c r="B12" s="23">
        <v>100000</v>
      </c>
      <c r="C12" s="11" t="str">
        <f>A12&amp;" "&amp;TEXT(B12,"# ##0 €")</f>
        <v>Le chiffre d’affaires est 100 000 €</v>
      </c>
    </row>
    <row r="13" spans="1:3" ht="34" customHeight="1" x14ac:dyDescent="0.2"/>
    <row r="14" spans="1:3" ht="19" x14ac:dyDescent="0.2">
      <c r="A14" s="25" t="s">
        <v>0</v>
      </c>
      <c r="B14" s="25"/>
      <c r="C14" s="25"/>
    </row>
    <row r="15" spans="1:3" ht="34" customHeight="1" x14ac:dyDescent="0.2">
      <c r="A15" s="2" t="s">
        <v>46</v>
      </c>
      <c r="B15" s="2" t="s">
        <v>45</v>
      </c>
      <c r="C15" s="2" t="s">
        <v>44</v>
      </c>
    </row>
    <row r="16" spans="1:3" ht="34" customHeight="1" x14ac:dyDescent="0.2">
      <c r="A16" s="13" t="s">
        <v>43</v>
      </c>
      <c r="B16" s="14">
        <v>54789</v>
      </c>
      <c r="C16" s="21" t="str">
        <f>A16&amp;" "&amp;B16</f>
        <v>La date d'échéance est le 54789</v>
      </c>
    </row>
    <row r="17" spans="1:3" ht="34" customHeight="1" x14ac:dyDescent="0.2">
      <c r="A17" s="24" t="s">
        <v>43</v>
      </c>
      <c r="B17" s="22">
        <v>54789</v>
      </c>
      <c r="C17" s="11"/>
    </row>
    <row r="18" spans="1:3" ht="34" customHeight="1" x14ac:dyDescent="0.2">
      <c r="A18" s="13" t="s">
        <v>42</v>
      </c>
      <c r="B18" s="14">
        <v>54789</v>
      </c>
      <c r="C18" s="21" t="str">
        <f>A18&amp;" "&amp;B18</f>
        <v>Nous sommes en 54789</v>
      </c>
    </row>
    <row r="19" spans="1:3" ht="34" customHeight="1" x14ac:dyDescent="0.2">
      <c r="A19" s="24" t="s">
        <v>42</v>
      </c>
      <c r="B19" s="22">
        <v>54789</v>
      </c>
      <c r="C19" s="11"/>
    </row>
    <row r="20" spans="1:3" ht="34" customHeight="1" x14ac:dyDescent="0.2">
      <c r="A20" s="13" t="s">
        <v>41</v>
      </c>
      <c r="B20" s="14">
        <v>54789</v>
      </c>
      <c r="C20" s="21" t="str">
        <f>A20&amp;" "&amp;B20</f>
        <v>Nous sommes le 54789</v>
      </c>
    </row>
    <row r="21" spans="1:3" ht="34" customHeight="1" x14ac:dyDescent="0.2">
      <c r="A21" s="24" t="s">
        <v>41</v>
      </c>
      <c r="B21" s="22">
        <v>54789</v>
      </c>
      <c r="C21" s="11"/>
    </row>
    <row r="22" spans="1:3" ht="34" customHeight="1" x14ac:dyDescent="0.2">
      <c r="A22" s="13" t="s">
        <v>40</v>
      </c>
      <c r="B22" s="12">
        <v>100000</v>
      </c>
      <c r="C22" s="21" t="str">
        <f>A22&amp;" "&amp;B22</f>
        <v>Le chiffre d’affaires est 100000</v>
      </c>
    </row>
    <row r="23" spans="1:3" ht="34" customHeight="1" x14ac:dyDescent="0.2">
      <c r="A23" s="24" t="s">
        <v>40</v>
      </c>
      <c r="B23" s="23">
        <v>100000</v>
      </c>
      <c r="C23" s="11"/>
    </row>
  </sheetData>
  <sheetProtection algorithmName="SHA-512" hashValue="W5DFKkPeY5AhJBRSeLjA3Fa7k6lu122H8Sxs2cP3Re8oMlc9Y+UPD3SCvLewa20WWirTRmNrQLCweS381xQwYA==" saltValue="IRK7qzeO5FGvFBglcuTV8A==" spinCount="100000" sheet="1" objects="1" scenarios="1"/>
  <mergeCells count="3">
    <mergeCell ref="A3:C3"/>
    <mergeCell ref="A14:C14"/>
    <mergeCell ref="A1:C1"/>
  </mergeCells>
  <hyperlinks>
    <hyperlink ref="A1:B1" r:id="rId1" display="https://www.morpheus-formation.fr/produit/fonctions-excel/" xr:uid="{9776D3EC-984C-864A-BFA5-E12175A14972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750D0-B5F1-B24E-91EE-80F597FCDE88}">
  <dimension ref="A1:B15"/>
  <sheetViews>
    <sheetView showGridLines="0" workbookViewId="0">
      <selection sqref="A1:B1"/>
    </sheetView>
  </sheetViews>
  <sheetFormatPr baseColWidth="10" defaultRowHeight="16" x14ac:dyDescent="0.2"/>
  <cols>
    <col min="1" max="1" width="20.83203125" style="1" customWidth="1"/>
    <col min="2" max="2" width="30.83203125" style="1" customWidth="1"/>
    <col min="3" max="16384" width="10.83203125" style="1"/>
  </cols>
  <sheetData>
    <row r="1" spans="1:2" ht="50" customHeight="1" x14ac:dyDescent="0.2">
      <c r="A1" s="26" t="s">
        <v>112</v>
      </c>
      <c r="B1" s="27"/>
    </row>
    <row r="2" spans="1:2" ht="34" customHeight="1" x14ac:dyDescent="0.2"/>
    <row r="3" spans="1:2" ht="19" x14ac:dyDescent="0.2">
      <c r="A3" s="25" t="s">
        <v>1</v>
      </c>
      <c r="B3" s="25"/>
    </row>
    <row r="4" spans="1:2" ht="34" customHeight="1" x14ac:dyDescent="0.2">
      <c r="A4" s="2" t="s">
        <v>51</v>
      </c>
      <c r="B4" s="2" t="s">
        <v>50</v>
      </c>
    </row>
    <row r="5" spans="1:2" ht="34" customHeight="1" x14ac:dyDescent="0.2">
      <c r="A5" s="16" t="s">
        <v>49</v>
      </c>
      <c r="B5" s="4">
        <f>VALUE(A5)</f>
        <v>10</v>
      </c>
    </row>
    <row r="6" spans="1:2" ht="34" customHeight="1" x14ac:dyDescent="0.2">
      <c r="A6" s="16" t="s">
        <v>48</v>
      </c>
      <c r="B6" s="4">
        <f>VALUE(A6)</f>
        <v>20</v>
      </c>
    </row>
    <row r="7" spans="1:2" ht="34" customHeight="1" thickBot="1" x14ac:dyDescent="0.25">
      <c r="A7" s="16" t="s">
        <v>47</v>
      </c>
      <c r="B7" s="4">
        <f>VALUE(A7)</f>
        <v>30</v>
      </c>
    </row>
    <row r="8" spans="1:2" ht="34" customHeight="1" thickTop="1" x14ac:dyDescent="0.2">
      <c r="A8" s="15">
        <f>SUM(A5:A7)</f>
        <v>0</v>
      </c>
      <c r="B8" s="15">
        <f>SUM(B5:B7)</f>
        <v>60</v>
      </c>
    </row>
    <row r="9" spans="1:2" ht="34" customHeight="1" x14ac:dyDescent="0.2"/>
    <row r="10" spans="1:2" ht="19" x14ac:dyDescent="0.2">
      <c r="A10" s="25" t="s">
        <v>0</v>
      </c>
      <c r="B10" s="25"/>
    </row>
    <row r="11" spans="1:2" ht="34" customHeight="1" x14ac:dyDescent="0.2">
      <c r="A11" s="2" t="s">
        <v>51</v>
      </c>
      <c r="B11" s="2" t="s">
        <v>50</v>
      </c>
    </row>
    <row r="12" spans="1:2" ht="34" customHeight="1" x14ac:dyDescent="0.2">
      <c r="A12" s="16" t="s">
        <v>49</v>
      </c>
      <c r="B12" s="4"/>
    </row>
    <row r="13" spans="1:2" ht="34" customHeight="1" x14ac:dyDescent="0.2">
      <c r="A13" s="16" t="s">
        <v>48</v>
      </c>
      <c r="B13" s="4"/>
    </row>
    <row r="14" spans="1:2" ht="34" customHeight="1" thickBot="1" x14ac:dyDescent="0.25">
      <c r="A14" s="16" t="s">
        <v>47</v>
      </c>
      <c r="B14" s="4"/>
    </row>
    <row r="15" spans="1:2" ht="34" customHeight="1" thickTop="1" x14ac:dyDescent="0.2">
      <c r="A15" s="15"/>
      <c r="B15" s="15"/>
    </row>
  </sheetData>
  <sheetProtection algorithmName="SHA-512" hashValue="qLriOV0wBp571aVyzJ+xMz/+jY07iXNsWXS19uJPTQDbm+8HhxkaXYXPWIFUbUL/HgdWa9/KOX7Ue1AYvX60ew==" saltValue="SgwwcAd7kZpcRO7bttSIMw==" spinCount="100000" sheet="1" objects="1" scenarios="1"/>
  <mergeCells count="3">
    <mergeCell ref="A3:B3"/>
    <mergeCell ref="A10:B10"/>
    <mergeCell ref="A1:B1"/>
  </mergeCells>
  <hyperlinks>
    <hyperlink ref="A1:B1" r:id="rId1" display="https://www.morpheus-formation.fr/produit/fonctions-excel/" xr:uid="{F10B1CC4-3CC4-B549-B639-583D76BB43CE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3E6EA-BA6F-7A42-8D6F-E32486594647}">
  <dimension ref="A1:B11"/>
  <sheetViews>
    <sheetView showGridLines="0" workbookViewId="0">
      <selection sqref="A1:B1"/>
    </sheetView>
  </sheetViews>
  <sheetFormatPr baseColWidth="10" defaultRowHeight="16" x14ac:dyDescent="0.2"/>
  <cols>
    <col min="1" max="1" width="70.83203125" style="1" customWidth="1"/>
    <col min="2" max="2" width="50.83203125" style="1" customWidth="1"/>
    <col min="3" max="16384" width="10.83203125" style="1"/>
  </cols>
  <sheetData>
    <row r="1" spans="1:2" ht="50" customHeight="1" x14ac:dyDescent="0.2">
      <c r="A1" s="26" t="s">
        <v>111</v>
      </c>
      <c r="B1" s="27"/>
    </row>
    <row r="2" spans="1:2" ht="34" customHeight="1" x14ac:dyDescent="0.2"/>
    <row r="3" spans="1:2" ht="19" x14ac:dyDescent="0.2">
      <c r="A3" s="25" t="s">
        <v>1</v>
      </c>
      <c r="B3" s="25"/>
    </row>
    <row r="4" spans="1:2" ht="34" customHeight="1" x14ac:dyDescent="0.2">
      <c r="A4" s="2" t="s">
        <v>46</v>
      </c>
      <c r="B4" s="2" t="s">
        <v>54</v>
      </c>
    </row>
    <row r="5" spans="1:2" ht="34" customHeight="1" x14ac:dyDescent="0.2">
      <c r="A5" s="3" t="s">
        <v>53</v>
      </c>
      <c r="B5" s="4" t="str">
        <f>TRIM(A5)</f>
        <v>Tu dois pratiquer pour progresser sur Excel …</v>
      </c>
    </row>
    <row r="6" spans="1:2" ht="34" customHeight="1" x14ac:dyDescent="0.2">
      <c r="A6" s="3" t="s">
        <v>52</v>
      </c>
      <c r="B6" s="4" t="str">
        <f>TRIM(A6)</f>
        <v>Tu dois pratiquer pour progresser sur Excel …</v>
      </c>
    </row>
    <row r="7" spans="1:2" ht="34" customHeight="1" x14ac:dyDescent="0.2"/>
    <row r="8" spans="1:2" ht="19" x14ac:dyDescent="0.2">
      <c r="A8" s="25" t="s">
        <v>0</v>
      </c>
      <c r="B8" s="25"/>
    </row>
    <row r="9" spans="1:2" ht="34" customHeight="1" x14ac:dyDescent="0.2">
      <c r="A9" s="2" t="s">
        <v>46</v>
      </c>
      <c r="B9" s="2" t="s">
        <v>54</v>
      </c>
    </row>
    <row r="10" spans="1:2" ht="34" customHeight="1" x14ac:dyDescent="0.2">
      <c r="A10" s="3" t="s">
        <v>53</v>
      </c>
      <c r="B10" s="4"/>
    </row>
    <row r="11" spans="1:2" ht="34" customHeight="1" x14ac:dyDescent="0.2">
      <c r="A11" s="3" t="s">
        <v>52</v>
      </c>
      <c r="B11" s="4"/>
    </row>
  </sheetData>
  <mergeCells count="3">
    <mergeCell ref="A3:B3"/>
    <mergeCell ref="A8:B8"/>
    <mergeCell ref="A1:B1"/>
  </mergeCells>
  <hyperlinks>
    <hyperlink ref="A1:B1" r:id="rId1" display="https://www.morpheus-formation.fr/produit/fonctions-excel/" xr:uid="{67CDF0A8-1D71-FE4D-AECA-F696707583A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704E1-2D3B-E645-97A5-2DB44C40400F}">
  <dimension ref="A1:B13"/>
  <sheetViews>
    <sheetView showGridLines="0" workbookViewId="0">
      <selection sqref="A1:B1"/>
    </sheetView>
  </sheetViews>
  <sheetFormatPr baseColWidth="10" defaultRowHeight="16" x14ac:dyDescent="0.2"/>
  <cols>
    <col min="1" max="1" width="35.83203125" style="1" customWidth="1"/>
    <col min="2" max="2" width="30.83203125" style="1" customWidth="1"/>
    <col min="3" max="16384" width="10.83203125" style="1"/>
  </cols>
  <sheetData>
    <row r="1" spans="1:2" ht="50" customHeight="1" x14ac:dyDescent="0.2">
      <c r="A1" s="26" t="s">
        <v>112</v>
      </c>
      <c r="B1" s="27"/>
    </row>
    <row r="2" spans="1:2" ht="34" customHeight="1" x14ac:dyDescent="0.2"/>
    <row r="3" spans="1:2" ht="19" x14ac:dyDescent="0.2">
      <c r="A3" s="25" t="s">
        <v>1</v>
      </c>
      <c r="B3" s="25"/>
    </row>
    <row r="4" spans="1:2" ht="34" customHeight="1" x14ac:dyDescent="0.2">
      <c r="A4" s="7" t="s">
        <v>59</v>
      </c>
      <c r="B4" s="7" t="s">
        <v>58</v>
      </c>
    </row>
    <row r="5" spans="1:2" ht="34" customHeight="1" x14ac:dyDescent="0.2">
      <c r="A5" s="3" t="s">
        <v>57</v>
      </c>
      <c r="B5" s="4">
        <f>LEN(A5)</f>
        <v>8</v>
      </c>
    </row>
    <row r="6" spans="1:2" ht="34" customHeight="1" x14ac:dyDescent="0.2">
      <c r="A6" s="3" t="s">
        <v>56</v>
      </c>
      <c r="B6" s="4">
        <f>LEN(A6)</f>
        <v>18</v>
      </c>
    </row>
    <row r="7" spans="1:2" ht="34" customHeight="1" x14ac:dyDescent="0.2">
      <c r="A7" s="3" t="s">
        <v>55</v>
      </c>
      <c r="B7" s="4">
        <f>LEN(A7)</f>
        <v>29</v>
      </c>
    </row>
    <row r="8" spans="1:2" ht="34" customHeight="1" x14ac:dyDescent="0.2"/>
    <row r="9" spans="1:2" ht="19" x14ac:dyDescent="0.2">
      <c r="A9" s="25" t="s">
        <v>0</v>
      </c>
      <c r="B9" s="25"/>
    </row>
    <row r="10" spans="1:2" ht="34" customHeight="1" x14ac:dyDescent="0.2">
      <c r="A10" s="7" t="s">
        <v>59</v>
      </c>
      <c r="B10" s="7" t="s">
        <v>58</v>
      </c>
    </row>
    <row r="11" spans="1:2" ht="34" customHeight="1" x14ac:dyDescent="0.2">
      <c r="A11" s="3" t="s">
        <v>57</v>
      </c>
      <c r="B11" s="4"/>
    </row>
    <row r="12" spans="1:2" ht="34" customHeight="1" x14ac:dyDescent="0.2">
      <c r="A12" s="3" t="s">
        <v>56</v>
      </c>
      <c r="B12" s="4"/>
    </row>
    <row r="13" spans="1:2" ht="34" customHeight="1" x14ac:dyDescent="0.2">
      <c r="A13" s="3" t="s">
        <v>55</v>
      </c>
      <c r="B13" s="4"/>
    </row>
  </sheetData>
  <sheetProtection algorithmName="SHA-512" hashValue="oNYD0IkJymicCjBnEpu769nmuxKsxDowZcUyIFBjSnddkWzJrZ8DIdb8DIUtn8S+0mYd8TPzPmeBjFJbAuzEhQ==" saltValue="pBLBYj591O78dFaRAh7iWQ==" spinCount="100000" sheet="1" objects="1" scenarios="1"/>
  <mergeCells count="3">
    <mergeCell ref="A3:B3"/>
    <mergeCell ref="A9:B9"/>
    <mergeCell ref="A1:B1"/>
  </mergeCells>
  <hyperlinks>
    <hyperlink ref="A1:B1" r:id="rId1" display="https://www.morpheus-formation.fr/produit/fonctions-excel/" xr:uid="{65739A2B-6384-6D4C-AC79-337A39AFCA19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97B93-6B9E-E145-BB53-7EB19BB163BF}">
  <dimension ref="A1:C13"/>
  <sheetViews>
    <sheetView showGridLines="0" workbookViewId="0">
      <selection sqref="A1:C1"/>
    </sheetView>
  </sheetViews>
  <sheetFormatPr baseColWidth="10" defaultRowHeight="16" x14ac:dyDescent="0.2"/>
  <cols>
    <col min="1" max="1" width="35.83203125" style="1" customWidth="1"/>
    <col min="2" max="2" width="25.83203125" style="1" customWidth="1"/>
    <col min="3" max="3" width="30.83203125" style="1" customWidth="1"/>
    <col min="4" max="16384" width="10.83203125" style="1"/>
  </cols>
  <sheetData>
    <row r="1" spans="1:3" ht="50" customHeight="1" x14ac:dyDescent="0.2">
      <c r="A1" s="26" t="s">
        <v>112</v>
      </c>
      <c r="B1" s="27"/>
      <c r="C1" s="27"/>
    </row>
    <row r="2" spans="1:3" ht="34" customHeight="1" x14ac:dyDescent="0.2"/>
    <row r="3" spans="1:3" ht="19" x14ac:dyDescent="0.2">
      <c r="A3" s="25" t="s">
        <v>1</v>
      </c>
      <c r="B3" s="25"/>
      <c r="C3" s="25"/>
    </row>
    <row r="4" spans="1:3" ht="34" customHeight="1" x14ac:dyDescent="0.2">
      <c r="A4" s="7" t="s">
        <v>59</v>
      </c>
      <c r="B4" s="7" t="s">
        <v>66</v>
      </c>
    </row>
    <row r="5" spans="1:3" ht="34" customHeight="1" x14ac:dyDescent="0.2">
      <c r="A5" s="3" t="s">
        <v>65</v>
      </c>
      <c r="B5" s="4">
        <f>SEARCH("Morpheus",A5)</f>
        <v>22</v>
      </c>
      <c r="C5" s="17" t="s">
        <v>64</v>
      </c>
    </row>
    <row r="6" spans="1:3" ht="34" customHeight="1" x14ac:dyDescent="0.2">
      <c r="A6" s="3" t="s">
        <v>63</v>
      </c>
      <c r="B6" s="4">
        <f>SEARCH("M",A6)</f>
        <v>4</v>
      </c>
      <c r="C6" s="17" t="s">
        <v>62</v>
      </c>
    </row>
    <row r="7" spans="1:3" ht="34" customHeight="1" x14ac:dyDescent="0.2">
      <c r="A7" s="3" t="s">
        <v>61</v>
      </c>
      <c r="B7" s="4">
        <f>SEARCH("M",A7,5)</f>
        <v>22</v>
      </c>
      <c r="C7" s="17" t="s">
        <v>60</v>
      </c>
    </row>
    <row r="8" spans="1:3" ht="34" customHeight="1" x14ac:dyDescent="0.2"/>
    <row r="9" spans="1:3" ht="19" x14ac:dyDescent="0.2">
      <c r="A9" s="25" t="s">
        <v>0</v>
      </c>
      <c r="B9" s="25"/>
      <c r="C9" s="25"/>
    </row>
    <row r="10" spans="1:3" ht="34" customHeight="1" x14ac:dyDescent="0.2">
      <c r="A10" s="7" t="s">
        <v>59</v>
      </c>
      <c r="B10" s="7" t="s">
        <v>66</v>
      </c>
    </row>
    <row r="11" spans="1:3" ht="34" customHeight="1" x14ac:dyDescent="0.2">
      <c r="A11" s="3" t="s">
        <v>65</v>
      </c>
      <c r="B11" s="4"/>
      <c r="C11" s="17" t="s">
        <v>64</v>
      </c>
    </row>
    <row r="12" spans="1:3" ht="34" customHeight="1" x14ac:dyDescent="0.2">
      <c r="A12" s="3" t="s">
        <v>63</v>
      </c>
      <c r="B12" s="4"/>
      <c r="C12" s="17" t="s">
        <v>62</v>
      </c>
    </row>
    <row r="13" spans="1:3" ht="34" customHeight="1" x14ac:dyDescent="0.2">
      <c r="A13" s="3" t="s">
        <v>61</v>
      </c>
      <c r="B13" s="4"/>
      <c r="C13" s="17" t="s">
        <v>60</v>
      </c>
    </row>
  </sheetData>
  <sheetProtection algorithmName="SHA-512" hashValue="93LOqcR6zOpszwusagsViQVf8rFzYxMBnXwB/EtC5zodu5elWYKMl1GXQK0hL37LAyrbtYIgf65OCBg9BI4QYA==" saltValue="21wqb21jd5W7RDUr7LZ84A==" spinCount="100000" sheet="1" objects="1" scenarios="1"/>
  <mergeCells count="3">
    <mergeCell ref="A3:C3"/>
    <mergeCell ref="A9:C9"/>
    <mergeCell ref="A1:C1"/>
  </mergeCells>
  <hyperlinks>
    <hyperlink ref="A1:B1" r:id="rId1" display="https://www.morpheus-formation.fr/produit/fonctions-excel/" xr:uid="{1F9FD81A-FBD0-BF47-9F8A-30197CF4228B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67F14-A255-2842-A11D-059CDE6D88C1}">
  <dimension ref="A1:C13"/>
  <sheetViews>
    <sheetView showGridLines="0" workbookViewId="0">
      <selection sqref="A1:C1"/>
    </sheetView>
  </sheetViews>
  <sheetFormatPr baseColWidth="10" defaultRowHeight="16" x14ac:dyDescent="0.2"/>
  <cols>
    <col min="1" max="1" width="35.83203125" style="1" customWidth="1"/>
    <col min="2" max="2" width="25.83203125" style="1" customWidth="1"/>
    <col min="3" max="3" width="30.83203125" style="1" customWidth="1"/>
    <col min="4" max="16384" width="10.83203125" style="1"/>
  </cols>
  <sheetData>
    <row r="1" spans="1:3" ht="50" customHeight="1" x14ac:dyDescent="0.2">
      <c r="A1" s="26" t="s">
        <v>112</v>
      </c>
      <c r="B1" s="27"/>
      <c r="C1" s="27"/>
    </row>
    <row r="2" spans="1:3" ht="34" customHeight="1" x14ac:dyDescent="0.2"/>
    <row r="3" spans="1:3" ht="19" x14ac:dyDescent="0.2">
      <c r="A3" s="25" t="s">
        <v>1</v>
      </c>
      <c r="B3" s="25"/>
      <c r="C3" s="25"/>
    </row>
    <row r="4" spans="1:3" ht="34" customHeight="1" x14ac:dyDescent="0.2">
      <c r="A4" s="7" t="s">
        <v>59</v>
      </c>
      <c r="B4" s="7" t="s">
        <v>66</v>
      </c>
    </row>
    <row r="5" spans="1:3" ht="34" customHeight="1" x14ac:dyDescent="0.2">
      <c r="A5" s="3" t="s">
        <v>65</v>
      </c>
      <c r="B5" s="4">
        <f>FIND("Morpheus",A5)</f>
        <v>22</v>
      </c>
      <c r="C5" s="17" t="s">
        <v>64</v>
      </c>
    </row>
    <row r="6" spans="1:3" ht="34" customHeight="1" x14ac:dyDescent="0.2">
      <c r="A6" s="3" t="s">
        <v>69</v>
      </c>
      <c r="B6" s="4">
        <f>FIND("M",A6)</f>
        <v>22</v>
      </c>
      <c r="C6" s="17" t="s">
        <v>62</v>
      </c>
    </row>
    <row r="7" spans="1:3" ht="34" customHeight="1" x14ac:dyDescent="0.2">
      <c r="A7" s="3" t="s">
        <v>68</v>
      </c>
      <c r="B7" s="4" t="e">
        <f>FIND("m",A7,5)</f>
        <v>#VALUE!</v>
      </c>
      <c r="C7" s="17" t="s">
        <v>67</v>
      </c>
    </row>
    <row r="8" spans="1:3" ht="34" customHeight="1" x14ac:dyDescent="0.2"/>
    <row r="9" spans="1:3" ht="19" x14ac:dyDescent="0.2">
      <c r="A9" s="25" t="s">
        <v>0</v>
      </c>
      <c r="B9" s="25"/>
      <c r="C9" s="25"/>
    </row>
    <row r="10" spans="1:3" ht="34" customHeight="1" x14ac:dyDescent="0.2">
      <c r="A10" s="7" t="s">
        <v>59</v>
      </c>
      <c r="B10" s="7" t="s">
        <v>66</v>
      </c>
    </row>
    <row r="11" spans="1:3" ht="34" customHeight="1" x14ac:dyDescent="0.2">
      <c r="A11" s="3" t="s">
        <v>65</v>
      </c>
      <c r="B11" s="4"/>
      <c r="C11" s="17" t="s">
        <v>64</v>
      </c>
    </row>
    <row r="12" spans="1:3" ht="34" customHeight="1" x14ac:dyDescent="0.2">
      <c r="A12" s="3" t="s">
        <v>69</v>
      </c>
      <c r="B12" s="4"/>
      <c r="C12" s="17" t="s">
        <v>62</v>
      </c>
    </row>
    <row r="13" spans="1:3" ht="34" customHeight="1" x14ac:dyDescent="0.2">
      <c r="A13" s="3" t="s">
        <v>68</v>
      </c>
      <c r="B13" s="4"/>
      <c r="C13" s="17" t="s">
        <v>67</v>
      </c>
    </row>
  </sheetData>
  <sheetProtection algorithmName="SHA-512" hashValue="6tJfWWp1uQD1sfgWQeUFS0qp/mnDIE6jxTU6mR+y4y6CORBMrSKwll1SqrfAHEADPiyVXGeqztGnMUdyDYmLCQ==" saltValue="i6BbHsOOaMCFl8Bwz5AzvA==" spinCount="100000" sheet="1" objects="1" scenarios="1"/>
  <mergeCells count="3">
    <mergeCell ref="A3:C3"/>
    <mergeCell ref="A9:C9"/>
    <mergeCell ref="A1:C1"/>
  </mergeCells>
  <hyperlinks>
    <hyperlink ref="A1:B1" r:id="rId1" display="https://www.morpheus-formation.fr/produit/fonctions-excel/" xr:uid="{F62A93C8-41EE-2441-AB8E-DBA3922EDBB9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394FB-C52D-C246-91C0-B087623EFB20}">
  <dimension ref="A1:C13"/>
  <sheetViews>
    <sheetView showGridLines="0" workbookViewId="0">
      <selection sqref="A1:C1"/>
    </sheetView>
  </sheetViews>
  <sheetFormatPr baseColWidth="10" defaultRowHeight="16" x14ac:dyDescent="0.2"/>
  <cols>
    <col min="1" max="1" width="20.83203125" style="1" customWidth="1"/>
    <col min="2" max="2" width="25.83203125" style="1" customWidth="1"/>
    <col min="3" max="3" width="20.83203125" style="1" customWidth="1"/>
    <col min="4" max="16384" width="10.83203125" style="1"/>
  </cols>
  <sheetData>
    <row r="1" spans="1:3" ht="50" customHeight="1" x14ac:dyDescent="0.2">
      <c r="A1" s="26" t="s">
        <v>112</v>
      </c>
      <c r="B1" s="27"/>
      <c r="C1" s="27"/>
    </row>
    <row r="2" spans="1:3" ht="34" customHeight="1" x14ac:dyDescent="0.2"/>
    <row r="3" spans="1:3" ht="19" x14ac:dyDescent="0.2">
      <c r="A3" s="25" t="s">
        <v>1</v>
      </c>
      <c r="B3" s="25"/>
      <c r="C3" s="25"/>
    </row>
    <row r="4" spans="1:3" ht="34" customHeight="1" x14ac:dyDescent="0.2">
      <c r="A4" s="7" t="s">
        <v>72</v>
      </c>
      <c r="B4" s="7" t="s">
        <v>71</v>
      </c>
      <c r="C4" s="7" t="s">
        <v>70</v>
      </c>
    </row>
    <row r="5" spans="1:3" ht="34" customHeight="1" x14ac:dyDescent="0.2">
      <c r="A5" s="3" t="s">
        <v>98</v>
      </c>
      <c r="B5" s="4" t="str">
        <f>LEFT(A5,3)</f>
        <v>Gol</v>
      </c>
      <c r="C5" s="4" t="str">
        <f>"PO-"&amp;UPPER(B5)</f>
        <v>PO-GOL</v>
      </c>
    </row>
    <row r="6" spans="1:3" ht="34" customHeight="1" x14ac:dyDescent="0.2">
      <c r="A6" s="3" t="s">
        <v>99</v>
      </c>
      <c r="B6" s="4" t="str">
        <f>LEFT(A6,3)</f>
        <v>Pin</v>
      </c>
      <c r="C6" s="4" t="str">
        <f>"PO-"&amp;UPPER(B6)</f>
        <v>PO-PIN</v>
      </c>
    </row>
    <row r="7" spans="1:3" ht="34" customHeight="1" x14ac:dyDescent="0.2">
      <c r="A7" s="3" t="s">
        <v>100</v>
      </c>
      <c r="B7" s="4" t="str">
        <f>LEFT(A7,3)</f>
        <v>Gra</v>
      </c>
      <c r="C7" s="4" t="str">
        <f>"PO-"&amp;UPPER(B7)</f>
        <v>PO-GRA</v>
      </c>
    </row>
    <row r="8" spans="1:3" ht="34" customHeight="1" x14ac:dyDescent="0.2"/>
    <row r="9" spans="1:3" ht="19" x14ac:dyDescent="0.2">
      <c r="A9" s="25" t="s">
        <v>0</v>
      </c>
      <c r="B9" s="25"/>
      <c r="C9" s="25"/>
    </row>
    <row r="10" spans="1:3" ht="34" customHeight="1" x14ac:dyDescent="0.2">
      <c r="A10" s="7" t="s">
        <v>72</v>
      </c>
      <c r="B10" s="7" t="s">
        <v>71</v>
      </c>
      <c r="C10" s="7" t="s">
        <v>70</v>
      </c>
    </row>
    <row r="11" spans="1:3" ht="34" customHeight="1" x14ac:dyDescent="0.2">
      <c r="A11" s="3" t="s">
        <v>98</v>
      </c>
      <c r="B11" s="4"/>
      <c r="C11" s="4"/>
    </row>
    <row r="12" spans="1:3" ht="34" customHeight="1" x14ac:dyDescent="0.2">
      <c r="A12" s="3" t="s">
        <v>99</v>
      </c>
      <c r="B12" s="4"/>
      <c r="C12" s="4"/>
    </row>
    <row r="13" spans="1:3" ht="34" customHeight="1" x14ac:dyDescent="0.2">
      <c r="A13" s="3" t="s">
        <v>100</v>
      </c>
      <c r="B13" s="4"/>
      <c r="C13" s="4"/>
    </row>
  </sheetData>
  <sheetProtection algorithmName="SHA-512" hashValue="FT5nWA84yK8lCpayrNHOJ1lddl3d6iokCpQSrtHAV4bFIb4o1mU6x7OM2JJVQ6rHI/4VdwL0N6DAmJtadg0r5g==" saltValue="xwuqf3vbzhmAuz6dZUNLGA==" spinCount="100000" sheet="1" objects="1" scenarios="1"/>
  <mergeCells count="3">
    <mergeCell ref="A3:C3"/>
    <mergeCell ref="A9:C9"/>
    <mergeCell ref="A1:C1"/>
  </mergeCells>
  <hyperlinks>
    <hyperlink ref="A1:B1" r:id="rId1" display="https://www.morpheus-formation.fr/produit/fonctions-excel/" xr:uid="{66076B27-FDFC-F44B-9809-9E3DB6D83EB5}"/>
  </hyperlinks>
  <pageMargins left="0.7" right="0.7" top="0.75" bottom="0.75" header="0.3" footer="0.3"/>
  <pageSetup paperSize="9" orientation="portrait" horizontalDpi="0" verticalDpi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97976-C99F-D547-A6CD-EF0AD1434BC4}">
  <dimension ref="A1:B15"/>
  <sheetViews>
    <sheetView showGridLines="0" workbookViewId="0">
      <selection sqref="A1:B1"/>
    </sheetView>
  </sheetViews>
  <sheetFormatPr baseColWidth="10" defaultRowHeight="16" x14ac:dyDescent="0.2"/>
  <cols>
    <col min="1" max="1" width="40.83203125" style="1" customWidth="1"/>
    <col min="2" max="2" width="30.83203125" style="1" customWidth="1"/>
    <col min="3" max="16384" width="10.83203125" style="1"/>
  </cols>
  <sheetData>
    <row r="1" spans="1:2" ht="50" customHeight="1" x14ac:dyDescent="0.2">
      <c r="A1" s="26" t="s">
        <v>112</v>
      </c>
      <c r="B1" s="27"/>
    </row>
    <row r="2" spans="1:2" ht="34" customHeight="1" x14ac:dyDescent="0.2"/>
    <row r="3" spans="1:2" ht="19" x14ac:dyDescent="0.2">
      <c r="A3" s="25" t="s">
        <v>1</v>
      </c>
      <c r="B3" s="25"/>
    </row>
    <row r="4" spans="1:2" ht="34" customHeight="1" x14ac:dyDescent="0.2">
      <c r="A4" s="7" t="s">
        <v>74</v>
      </c>
      <c r="B4" s="7" t="s">
        <v>73</v>
      </c>
    </row>
    <row r="5" spans="1:2" ht="34" customHeight="1" x14ac:dyDescent="0.2">
      <c r="A5" s="3" t="s">
        <v>97</v>
      </c>
      <c r="B5" s="4" t="str">
        <f>LEFT(A5,FIND("@",A5)-1)</f>
        <v>contact</v>
      </c>
    </row>
    <row r="6" spans="1:2" ht="34" customHeight="1" x14ac:dyDescent="0.2">
      <c r="A6" s="3" t="s">
        <v>96</v>
      </c>
      <c r="B6" s="4" t="str">
        <f>LEFT(A6,FIND("@",A6)-1)</f>
        <v>n.parent</v>
      </c>
    </row>
    <row r="7" spans="1:2" ht="34" customHeight="1" x14ac:dyDescent="0.2">
      <c r="A7" s="3" t="s">
        <v>95</v>
      </c>
      <c r="B7" s="4" t="str">
        <f>LEFT(A7,FIND("@",A7)-1)</f>
        <v>s.letullier</v>
      </c>
    </row>
    <row r="8" spans="1:2" ht="34" customHeight="1" x14ac:dyDescent="0.2">
      <c r="A8" s="3" t="s">
        <v>94</v>
      </c>
      <c r="B8" s="4" t="str">
        <f>LEFT(A8,FIND("@",A8)-1)</f>
        <v>morpheus.formation</v>
      </c>
    </row>
    <row r="9" spans="1:2" ht="34" customHeight="1" x14ac:dyDescent="0.2"/>
    <row r="10" spans="1:2" ht="19" x14ac:dyDescent="0.2">
      <c r="A10" s="25" t="s">
        <v>0</v>
      </c>
      <c r="B10" s="25"/>
    </row>
    <row r="11" spans="1:2" ht="34" customHeight="1" x14ac:dyDescent="0.2">
      <c r="A11" s="7" t="s">
        <v>74</v>
      </c>
      <c r="B11" s="7" t="s">
        <v>73</v>
      </c>
    </row>
    <row r="12" spans="1:2" ht="34" customHeight="1" x14ac:dyDescent="0.2">
      <c r="A12" s="3" t="s">
        <v>97</v>
      </c>
      <c r="B12" s="4"/>
    </row>
    <row r="13" spans="1:2" ht="34" customHeight="1" x14ac:dyDescent="0.2">
      <c r="A13" s="3" t="s">
        <v>96</v>
      </c>
      <c r="B13" s="4"/>
    </row>
    <row r="14" spans="1:2" ht="34" customHeight="1" x14ac:dyDescent="0.2">
      <c r="A14" s="3" t="s">
        <v>95</v>
      </c>
      <c r="B14" s="4"/>
    </row>
    <row r="15" spans="1:2" ht="34" customHeight="1" x14ac:dyDescent="0.2">
      <c r="A15" s="3" t="s">
        <v>94</v>
      </c>
      <c r="B15" s="4"/>
    </row>
  </sheetData>
  <sheetProtection algorithmName="SHA-512" hashValue="+VBKnvRoCUKGQwS8ZAh0p39KMA660dJtgQLLmTEF7s31XyY8bb+cUKDUBO6Leyt1b6qhPC4wYMlrsS/r2lTa7g==" saltValue="xUzQ1gkQ7IT4UpN0tQclFg==" spinCount="100000" sheet="1" objects="1" scenarios="1"/>
  <mergeCells count="3">
    <mergeCell ref="A3:B3"/>
    <mergeCell ref="A10:B10"/>
    <mergeCell ref="A1:B1"/>
  </mergeCells>
  <hyperlinks>
    <hyperlink ref="A1:B1" r:id="rId1" display="https://www.morpheus-formation.fr/produit/fonctions-excel/" xr:uid="{BBD25082-5B7A-9341-9C16-F9299377A947}"/>
  </hyperlinks>
  <pageMargins left="0.7" right="0.7" top="0.75" bottom="0.75" header="0.3" footer="0.3"/>
  <pageSetup paperSize="9" orientation="portrait" horizontalDpi="0" verticalDpi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88AA3-B16D-4442-9D1B-03E08CEBBE0E}">
  <dimension ref="A1:B11"/>
  <sheetViews>
    <sheetView showGridLines="0" workbookViewId="0">
      <selection sqref="A1:B1"/>
    </sheetView>
  </sheetViews>
  <sheetFormatPr baseColWidth="10" defaultRowHeight="16" x14ac:dyDescent="0.2"/>
  <cols>
    <col min="1" max="1" width="55.83203125" style="1" customWidth="1"/>
    <col min="2" max="2" width="30.83203125" style="1" customWidth="1"/>
    <col min="3" max="16384" width="10.83203125" style="1"/>
  </cols>
  <sheetData>
    <row r="1" spans="1:2" ht="50" customHeight="1" x14ac:dyDescent="0.2">
      <c r="A1" s="26" t="s">
        <v>112</v>
      </c>
      <c r="B1" s="27"/>
    </row>
    <row r="2" spans="1:2" ht="34" customHeight="1" x14ac:dyDescent="0.2"/>
    <row r="3" spans="1:2" ht="19" x14ac:dyDescent="0.2">
      <c r="A3" s="25" t="s">
        <v>1</v>
      </c>
      <c r="B3" s="25"/>
    </row>
    <row r="4" spans="1:2" ht="34" customHeight="1" x14ac:dyDescent="0.2">
      <c r="A4" s="7" t="s">
        <v>78</v>
      </c>
      <c r="B4" s="7" t="s">
        <v>77</v>
      </c>
    </row>
    <row r="5" spans="1:2" ht="34" customHeight="1" x14ac:dyDescent="0.2">
      <c r="A5" s="3" t="s">
        <v>76</v>
      </c>
      <c r="B5" s="4" t="str">
        <f>RIGHT(A5,14)</f>
        <v>07 51 62 01 40</v>
      </c>
    </row>
    <row r="6" spans="1:2" ht="34" customHeight="1" x14ac:dyDescent="0.2">
      <c r="A6" s="3" t="s">
        <v>75</v>
      </c>
      <c r="B6" s="4" t="str">
        <f>RIGHT(A6,14)</f>
        <v>06 36 02 19 40</v>
      </c>
    </row>
    <row r="7" spans="1:2" ht="34" customHeight="1" x14ac:dyDescent="0.2"/>
    <row r="8" spans="1:2" ht="19" x14ac:dyDescent="0.2">
      <c r="A8" s="25" t="s">
        <v>0</v>
      </c>
      <c r="B8" s="25"/>
    </row>
    <row r="9" spans="1:2" ht="34" customHeight="1" x14ac:dyDescent="0.2">
      <c r="A9" s="7" t="s">
        <v>78</v>
      </c>
      <c r="B9" s="7" t="s">
        <v>77</v>
      </c>
    </row>
    <row r="10" spans="1:2" ht="34" customHeight="1" x14ac:dyDescent="0.2">
      <c r="A10" s="3" t="s">
        <v>76</v>
      </c>
      <c r="B10" s="4"/>
    </row>
    <row r="11" spans="1:2" ht="34" customHeight="1" x14ac:dyDescent="0.2">
      <c r="A11" s="3" t="s">
        <v>75</v>
      </c>
      <c r="B11" s="4"/>
    </row>
  </sheetData>
  <sheetProtection algorithmName="SHA-512" hashValue="4N4KVCzVq/7t+F7Mu/+lotCdaXsOUfCSqs+fTvZBAosrSbIcxRfQxFbUU/6wtJ73RbEEWmdLbbxFpF5efPC3gw==" saltValue="7w7F0c6SIkQJWYEt46LT2Q==" spinCount="100000" sheet="1" objects="1" scenarios="1"/>
  <mergeCells count="3">
    <mergeCell ref="A3:B3"/>
    <mergeCell ref="A8:B8"/>
    <mergeCell ref="A1:B1"/>
  </mergeCells>
  <hyperlinks>
    <hyperlink ref="A1:B1" r:id="rId1" display="https://www.morpheus-formation.fr/produit/fonctions-excel/" xr:uid="{E959CC6B-594E-544B-B438-23B6B117897F}"/>
  </hyperlinks>
  <pageMargins left="0.7" right="0.7" top="0.75" bottom="0.75" header="0.3" footer="0.3"/>
  <pageSetup paperSize="9" orientation="portrait" horizontalDpi="0" verticalDpi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05C60-B457-3848-A63E-1858B9910A2C}">
  <dimension ref="A1:B15"/>
  <sheetViews>
    <sheetView showGridLines="0" workbookViewId="0">
      <selection sqref="A1:B1"/>
    </sheetView>
  </sheetViews>
  <sheetFormatPr baseColWidth="10" defaultRowHeight="16" x14ac:dyDescent="0.2"/>
  <cols>
    <col min="1" max="1" width="45.83203125" style="1" customWidth="1"/>
    <col min="2" max="2" width="35.83203125" style="1" customWidth="1"/>
    <col min="3" max="16384" width="10.83203125" style="1"/>
  </cols>
  <sheetData>
    <row r="1" spans="1:2" ht="50" customHeight="1" x14ac:dyDescent="0.2">
      <c r="A1" s="26" t="s">
        <v>112</v>
      </c>
      <c r="B1" s="27"/>
    </row>
    <row r="2" spans="1:2" ht="34" customHeight="1" x14ac:dyDescent="0.2"/>
    <row r="3" spans="1:2" ht="19" x14ac:dyDescent="0.2">
      <c r="A3" s="25" t="s">
        <v>1</v>
      </c>
      <c r="B3" s="25"/>
    </row>
    <row r="4" spans="1:2" ht="34" customHeight="1" x14ac:dyDescent="0.2">
      <c r="A4" s="7" t="s">
        <v>74</v>
      </c>
      <c r="B4" s="7" t="s">
        <v>79</v>
      </c>
    </row>
    <row r="5" spans="1:2" ht="34" customHeight="1" x14ac:dyDescent="0.2">
      <c r="A5" s="3" t="s">
        <v>97</v>
      </c>
      <c r="B5" s="4" t="str">
        <f>RIGHT(A5,LEN(A5)-FIND("@",A5))</f>
        <v>morpheus-formation.fr</v>
      </c>
    </row>
    <row r="6" spans="1:2" ht="34" customHeight="1" x14ac:dyDescent="0.2">
      <c r="A6" s="3" t="s">
        <v>101</v>
      </c>
      <c r="B6" s="4" t="str">
        <f>RIGHT(A6,LEN(A6)-FIND("@",A6))</f>
        <v>morpheus.fr</v>
      </c>
    </row>
    <row r="7" spans="1:2" ht="34" customHeight="1" x14ac:dyDescent="0.2">
      <c r="A7" s="3" t="s">
        <v>102</v>
      </c>
      <c r="B7" s="4" t="str">
        <f>RIGHT(A7,LEN(A7)-FIND("@",A7))</f>
        <v>formation.fr</v>
      </c>
    </row>
    <row r="8" spans="1:2" ht="34" customHeight="1" x14ac:dyDescent="0.2">
      <c r="A8" s="3" t="s">
        <v>94</v>
      </c>
      <c r="B8" s="4" t="str">
        <f>RIGHT(A8,LEN(A8)-FIND("@",A8))</f>
        <v>gmail.com</v>
      </c>
    </row>
    <row r="9" spans="1:2" ht="34" customHeight="1" x14ac:dyDescent="0.2"/>
    <row r="10" spans="1:2" ht="19" x14ac:dyDescent="0.2">
      <c r="A10" s="25" t="s">
        <v>0</v>
      </c>
      <c r="B10" s="25"/>
    </row>
    <row r="11" spans="1:2" ht="34" customHeight="1" x14ac:dyDescent="0.2">
      <c r="A11" s="7" t="s">
        <v>74</v>
      </c>
      <c r="B11" s="7" t="s">
        <v>79</v>
      </c>
    </row>
    <row r="12" spans="1:2" ht="34" customHeight="1" x14ac:dyDescent="0.2">
      <c r="A12" s="3" t="s">
        <v>97</v>
      </c>
      <c r="B12" s="4"/>
    </row>
    <row r="13" spans="1:2" ht="34" customHeight="1" x14ac:dyDescent="0.2">
      <c r="A13" s="3" t="s">
        <v>101</v>
      </c>
      <c r="B13" s="4"/>
    </row>
    <row r="14" spans="1:2" ht="34" customHeight="1" x14ac:dyDescent="0.2">
      <c r="A14" s="3" t="s">
        <v>102</v>
      </c>
      <c r="B14" s="4"/>
    </row>
    <row r="15" spans="1:2" ht="34" customHeight="1" x14ac:dyDescent="0.2">
      <c r="A15" s="3" t="s">
        <v>94</v>
      </c>
      <c r="B15" s="4"/>
    </row>
  </sheetData>
  <sheetProtection algorithmName="SHA-512" hashValue="aKQJmcS4VOJHEx/akI6gFTUYz8fT84/4MAINos1XbK+XNNnNWKrPM/JKwgAVCtxstGzNvgC+gibxQxWvP4jl8g==" saltValue="3j94LqRYijw9BYlrg6JavA==" spinCount="100000" sheet="1" objects="1" scenarios="1"/>
  <mergeCells count="3">
    <mergeCell ref="A3:B3"/>
    <mergeCell ref="A10:B10"/>
    <mergeCell ref="A1:B1"/>
  </mergeCells>
  <hyperlinks>
    <hyperlink ref="A1:B1" r:id="rId1" display="https://www.morpheus-formation.fr/produit/fonctions-excel/" xr:uid="{B436C220-B25F-0A41-B71F-79948CC68BCB}"/>
  </hyperlinks>
  <pageMargins left="0.7" right="0.7" top="0.75" bottom="0.75" header="0.3" footer="0.3"/>
  <pageSetup paperSize="9" orientation="portrait" horizontalDpi="0" verticalDpi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D9CC7-CB1E-0546-8776-91C0BD26CF56}">
  <dimension ref="A1:B17"/>
  <sheetViews>
    <sheetView showGridLines="0" workbookViewId="0">
      <selection sqref="A1:B1"/>
    </sheetView>
  </sheetViews>
  <sheetFormatPr baseColWidth="10" defaultRowHeight="16" x14ac:dyDescent="0.2"/>
  <cols>
    <col min="1" max="1" width="25.83203125" style="1" customWidth="1"/>
    <col min="2" max="2" width="30.83203125" style="1" customWidth="1"/>
    <col min="3" max="16384" width="10.83203125" style="1"/>
  </cols>
  <sheetData>
    <row r="1" spans="1:2" ht="50" customHeight="1" x14ac:dyDescent="0.2">
      <c r="A1" s="26" t="s">
        <v>112</v>
      </c>
      <c r="B1" s="27"/>
    </row>
    <row r="2" spans="1:2" ht="34" customHeight="1" x14ac:dyDescent="0.2"/>
    <row r="3" spans="1:2" ht="19" x14ac:dyDescent="0.2">
      <c r="A3" s="25" t="s">
        <v>1</v>
      </c>
      <c r="B3" s="25"/>
    </row>
    <row r="4" spans="1:2" ht="34" customHeight="1" x14ac:dyDescent="0.2">
      <c r="A4" s="7" t="s">
        <v>81</v>
      </c>
      <c r="B4" s="7" t="s">
        <v>80</v>
      </c>
    </row>
    <row r="5" spans="1:2" ht="34" customHeight="1" x14ac:dyDescent="0.2">
      <c r="A5" s="3" t="s">
        <v>106</v>
      </c>
      <c r="B5" s="4" t="str">
        <f>MID(A5,4,5)</f>
        <v>00001</v>
      </c>
    </row>
    <row r="6" spans="1:2" ht="34" customHeight="1" x14ac:dyDescent="0.2">
      <c r="A6" s="3" t="s">
        <v>107</v>
      </c>
      <c r="B6" s="4" t="str">
        <f>MID(A6,4,5)</f>
        <v>00002</v>
      </c>
    </row>
    <row r="7" spans="1:2" ht="34" customHeight="1" x14ac:dyDescent="0.2">
      <c r="A7" s="3" t="s">
        <v>108</v>
      </c>
      <c r="B7" s="4" t="str">
        <f>MID(A7,4,5)</f>
        <v>00003</v>
      </c>
    </row>
    <row r="8" spans="1:2" ht="34" customHeight="1" x14ac:dyDescent="0.2">
      <c r="A8" s="3" t="s">
        <v>109</v>
      </c>
      <c r="B8" s="4" t="str">
        <f>MID(A8,4,5)</f>
        <v>00004</v>
      </c>
    </row>
    <row r="9" spans="1:2" ht="34" customHeight="1" x14ac:dyDescent="0.2">
      <c r="A9" s="3" t="s">
        <v>110</v>
      </c>
      <c r="B9" s="4" t="str">
        <f>MID(A9,4,5)</f>
        <v>00005</v>
      </c>
    </row>
    <row r="10" spans="1:2" ht="34" customHeight="1" x14ac:dyDescent="0.2"/>
    <row r="11" spans="1:2" ht="19" x14ac:dyDescent="0.2">
      <c r="A11" s="25" t="s">
        <v>0</v>
      </c>
      <c r="B11" s="25"/>
    </row>
    <row r="12" spans="1:2" ht="34" customHeight="1" x14ac:dyDescent="0.2">
      <c r="A12" s="7" t="s">
        <v>81</v>
      </c>
      <c r="B12" s="7" t="s">
        <v>80</v>
      </c>
    </row>
    <row r="13" spans="1:2" ht="34" customHeight="1" x14ac:dyDescent="0.2">
      <c r="A13" s="3" t="s">
        <v>106</v>
      </c>
      <c r="B13" s="4"/>
    </row>
    <row r="14" spans="1:2" ht="34" customHeight="1" x14ac:dyDescent="0.2">
      <c r="A14" s="3" t="s">
        <v>107</v>
      </c>
      <c r="B14" s="4"/>
    </row>
    <row r="15" spans="1:2" ht="34" customHeight="1" x14ac:dyDescent="0.2">
      <c r="A15" s="3" t="s">
        <v>108</v>
      </c>
      <c r="B15" s="4"/>
    </row>
    <row r="16" spans="1:2" ht="34" customHeight="1" x14ac:dyDescent="0.2">
      <c r="A16" s="3" t="s">
        <v>109</v>
      </c>
      <c r="B16" s="4"/>
    </row>
    <row r="17" spans="1:2" ht="34" customHeight="1" x14ac:dyDescent="0.2">
      <c r="A17" s="3" t="s">
        <v>110</v>
      </c>
      <c r="B17" s="4"/>
    </row>
  </sheetData>
  <sheetProtection algorithmName="SHA-512" hashValue="nyLXNpOhT0N0HM9hndhogAyegIy/WIyxHBOfk6djoOENsSszOTAIfORL+V/DPHBY4Iki6KD0xufvEPLPLN4gag==" saltValue="C4aS1xo5J7uV8S0NXLMp4g==" spinCount="100000" sheet="1" objects="1" scenarios="1"/>
  <mergeCells count="3">
    <mergeCell ref="A3:B3"/>
    <mergeCell ref="A11:B11"/>
    <mergeCell ref="A1:B1"/>
  </mergeCells>
  <hyperlinks>
    <hyperlink ref="A1:B1" r:id="rId1" display="https://www.morpheus-formation.fr/produit/fonctions-excel/" xr:uid="{F4B6AB2D-B8BF-D944-98E3-B2634E8A0F45}"/>
  </hyperlinks>
  <pageMargins left="0.7" right="0.7" top="0.75" bottom="0.75" header="0.3" footer="0.3"/>
  <pageSetup paperSize="9" orientation="portrait" horizontalDpi="0" verticalDpi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80D98-FAB4-924A-BBAA-149858D02F22}">
  <dimension ref="A1:B13"/>
  <sheetViews>
    <sheetView showGridLines="0" workbookViewId="0">
      <selection sqref="A1:B1"/>
    </sheetView>
  </sheetViews>
  <sheetFormatPr baseColWidth="10" defaultRowHeight="16" x14ac:dyDescent="0.2"/>
  <cols>
    <col min="1" max="1" width="40.83203125" style="1" customWidth="1"/>
    <col min="2" max="2" width="25.83203125" style="1" customWidth="1"/>
    <col min="3" max="16384" width="10.83203125" style="1"/>
  </cols>
  <sheetData>
    <row r="1" spans="1:2" ht="50" customHeight="1" x14ac:dyDescent="0.2">
      <c r="A1" s="26" t="s">
        <v>112</v>
      </c>
      <c r="B1" s="27"/>
    </row>
    <row r="2" spans="1:2" ht="34" customHeight="1" x14ac:dyDescent="0.2"/>
    <row r="3" spans="1:2" ht="19" x14ac:dyDescent="0.2">
      <c r="A3" s="25" t="s">
        <v>1</v>
      </c>
      <c r="B3" s="25"/>
    </row>
    <row r="4" spans="1:2" ht="34" customHeight="1" x14ac:dyDescent="0.2">
      <c r="A4" s="7" t="s">
        <v>46</v>
      </c>
      <c r="B4" s="7" t="s">
        <v>82</v>
      </c>
    </row>
    <row r="5" spans="1:2" ht="34" customHeight="1" x14ac:dyDescent="0.2">
      <c r="A5" s="3" t="s">
        <v>103</v>
      </c>
      <c r="B5" s="4" t="str">
        <f>MID(A5,FIND("""",A5)+1,FIND("""",A5,FIND("""",A5)+1)-FIND("""",A5)-1)</f>
        <v>Morpheus</v>
      </c>
    </row>
    <row r="6" spans="1:2" ht="34" customHeight="1" x14ac:dyDescent="0.2">
      <c r="A6" s="3" t="s">
        <v>104</v>
      </c>
      <c r="B6" s="4" t="str">
        <f>MID(A6,FIND("""",A6)+1,FIND("""",A6,FIND("""",A6)+1)-FIND("""",A6)-1)</f>
        <v>chaîne</v>
      </c>
    </row>
    <row r="7" spans="1:2" ht="34" customHeight="1" x14ac:dyDescent="0.2">
      <c r="A7" s="3" t="s">
        <v>105</v>
      </c>
      <c r="B7" s="4" t="str">
        <f>MID(A7,FIND("""",A7)+1,FIND("""",A7,FIND("""",A7)+1)-FIND("""",A7)-1)</f>
        <v>YouTube</v>
      </c>
    </row>
    <row r="8" spans="1:2" ht="34" customHeight="1" x14ac:dyDescent="0.2"/>
    <row r="9" spans="1:2" ht="19" x14ac:dyDescent="0.2">
      <c r="A9" s="25" t="s">
        <v>0</v>
      </c>
      <c r="B9" s="25"/>
    </row>
    <row r="10" spans="1:2" ht="34" customHeight="1" x14ac:dyDescent="0.2">
      <c r="A10" s="7" t="s">
        <v>46</v>
      </c>
      <c r="B10" s="7" t="s">
        <v>82</v>
      </c>
    </row>
    <row r="11" spans="1:2" ht="34" customHeight="1" x14ac:dyDescent="0.2">
      <c r="A11" s="3" t="s">
        <v>103</v>
      </c>
      <c r="B11" s="4"/>
    </row>
    <row r="12" spans="1:2" ht="34" customHeight="1" x14ac:dyDescent="0.2">
      <c r="A12" s="3" t="s">
        <v>104</v>
      </c>
      <c r="B12" s="4"/>
    </row>
    <row r="13" spans="1:2" ht="34" customHeight="1" x14ac:dyDescent="0.2">
      <c r="A13" s="3" t="s">
        <v>105</v>
      </c>
      <c r="B13" s="4"/>
    </row>
  </sheetData>
  <sheetProtection algorithmName="SHA-512" hashValue="A/kIvjdDGF4dUewD52P678vgxPhNcLgqTwCCKP9jPwPx/CIo9XDDeqxlUigLaV9gTNeOMbrIbdEArHKCKCDQXg==" saltValue="RsB77tpBAr5GIVF5gDIE0Q==" spinCount="100000" sheet="1" objects="1" scenarios="1"/>
  <mergeCells count="3">
    <mergeCell ref="A3:B3"/>
    <mergeCell ref="A9:B9"/>
    <mergeCell ref="A1:B1"/>
  </mergeCells>
  <hyperlinks>
    <hyperlink ref="A1:B1" r:id="rId1" display="https://www.morpheus-formation.fr/produit/fonctions-excel/" xr:uid="{943EFFC4-82D1-564E-B1A9-77441A50CA59}"/>
  </hyperlinks>
  <pageMargins left="0.7" right="0.7" top="0.75" bottom="0.75" header="0.3" footer="0.3"/>
  <pageSetup paperSize="9" orientation="portrait" horizontalDpi="0" verticalDpi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C6CC2-7F41-E44E-8864-A7D8E442B5DC}">
  <dimension ref="A1:B13"/>
  <sheetViews>
    <sheetView showGridLines="0" workbookViewId="0">
      <selection sqref="A1:B1"/>
    </sheetView>
  </sheetViews>
  <sheetFormatPr baseColWidth="10" defaultRowHeight="16" x14ac:dyDescent="0.2"/>
  <cols>
    <col min="1" max="2" width="25.83203125" style="1" customWidth="1"/>
    <col min="3" max="16384" width="10.83203125" style="1"/>
  </cols>
  <sheetData>
    <row r="1" spans="1:2" ht="50" customHeight="1" x14ac:dyDescent="0.2">
      <c r="A1" s="26" t="s">
        <v>112</v>
      </c>
      <c r="B1" s="27"/>
    </row>
    <row r="2" spans="1:2" ht="34" customHeight="1" x14ac:dyDescent="0.2"/>
    <row r="3" spans="1:2" ht="19" x14ac:dyDescent="0.2">
      <c r="A3" s="25" t="s">
        <v>1</v>
      </c>
      <c r="B3" s="25"/>
    </row>
    <row r="4" spans="1:2" ht="34" customHeight="1" x14ac:dyDescent="0.2">
      <c r="A4" s="7" t="s">
        <v>85</v>
      </c>
      <c r="B4" s="7" t="s">
        <v>84</v>
      </c>
    </row>
    <row r="5" spans="1:2" ht="34" customHeight="1" x14ac:dyDescent="0.2">
      <c r="A5" s="20" t="s">
        <v>89</v>
      </c>
      <c r="B5" s="4" t="str">
        <f>REPLACE(A5,1,4,"Foot")</f>
        <v>Football</v>
      </c>
    </row>
    <row r="6" spans="1:2" ht="34" customHeight="1" x14ac:dyDescent="0.2">
      <c r="A6" s="20" t="s">
        <v>83</v>
      </c>
      <c r="B6" s="4" t="str">
        <f>REPLACE(A6,5,2,"çais")</f>
        <v>Français</v>
      </c>
    </row>
    <row r="7" spans="1:2" ht="34" customHeight="1" x14ac:dyDescent="0.2">
      <c r="A7" s="20" t="s">
        <v>90</v>
      </c>
      <c r="B7" s="18" t="str">
        <f>REPLACE(A7,2,2,"00")</f>
        <v>1000</v>
      </c>
    </row>
    <row r="8" spans="1:2" ht="34" customHeight="1" x14ac:dyDescent="0.2"/>
    <row r="9" spans="1:2" ht="19" x14ac:dyDescent="0.2">
      <c r="A9" s="25" t="s">
        <v>0</v>
      </c>
      <c r="B9" s="25"/>
    </row>
    <row r="10" spans="1:2" ht="34" customHeight="1" x14ac:dyDescent="0.2">
      <c r="A10" s="7" t="s">
        <v>85</v>
      </c>
      <c r="B10" s="7" t="s">
        <v>84</v>
      </c>
    </row>
    <row r="11" spans="1:2" ht="34" customHeight="1" x14ac:dyDescent="0.2">
      <c r="A11" s="20" t="s">
        <v>89</v>
      </c>
      <c r="B11" s="4"/>
    </row>
    <row r="12" spans="1:2" ht="34" customHeight="1" x14ac:dyDescent="0.2">
      <c r="A12" s="20" t="s">
        <v>83</v>
      </c>
      <c r="B12" s="4"/>
    </row>
    <row r="13" spans="1:2" ht="34" customHeight="1" x14ac:dyDescent="0.2">
      <c r="A13" s="20" t="s">
        <v>90</v>
      </c>
      <c r="B13" s="18"/>
    </row>
  </sheetData>
  <sheetProtection algorithmName="SHA-512" hashValue="d3zNkuGu0SCmW8mwb25AnjBGHseJJ7zkJ2y7pmidGMAbDe43EwzkQPTmVWKrw1G51ZtKvGzHyNc1y3Pam2DYqw==" saltValue="sKzb3TfBf1+lHMP7eOhhrA==" spinCount="100000" sheet="1" objects="1" scenarios="1"/>
  <mergeCells count="3">
    <mergeCell ref="A3:B3"/>
    <mergeCell ref="A9:B9"/>
    <mergeCell ref="A1:B1"/>
  </mergeCells>
  <hyperlinks>
    <hyperlink ref="A1:B1" r:id="rId1" display="https://www.morpheus-formation.fr/produit/fonctions-excel/" xr:uid="{B2D3D980-6F00-524B-B25D-24810FC1C854}"/>
  </hyperlinks>
  <pageMargins left="0.7" right="0.7" top="0.75" bottom="0.75" header="0.3" footer="0.3"/>
  <pageSetup paperSize="9" orientation="portrait" horizontalDpi="0" verticalDpi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88CA8-9F93-5B44-86E5-6075907BC288}">
  <dimension ref="A1:E11"/>
  <sheetViews>
    <sheetView showGridLines="0" workbookViewId="0">
      <selection sqref="A1:E1"/>
    </sheetView>
  </sheetViews>
  <sheetFormatPr baseColWidth="10" defaultRowHeight="16" x14ac:dyDescent="0.2"/>
  <cols>
    <col min="1" max="1" width="20.83203125" style="1" customWidth="1"/>
    <col min="2" max="2" width="25.83203125" style="1" customWidth="1"/>
    <col min="3" max="3" width="5.83203125" style="1" customWidth="1"/>
    <col min="4" max="4" width="20.83203125" style="1" customWidth="1"/>
    <col min="5" max="5" width="25.83203125" style="1" customWidth="1"/>
    <col min="6" max="16384" width="10.83203125" style="1"/>
  </cols>
  <sheetData>
    <row r="1" spans="1:5" ht="50" customHeight="1" x14ac:dyDescent="0.2">
      <c r="A1" s="26" t="s">
        <v>112</v>
      </c>
      <c r="B1" s="27"/>
      <c r="C1" s="27"/>
      <c r="D1" s="27"/>
      <c r="E1" s="27"/>
    </row>
    <row r="2" spans="1:5" ht="34" customHeight="1" x14ac:dyDescent="0.2"/>
    <row r="3" spans="1:5" ht="19" x14ac:dyDescent="0.2">
      <c r="A3" s="25" t="s">
        <v>1</v>
      </c>
      <c r="B3" s="25"/>
      <c r="C3" s="25"/>
      <c r="D3" s="25"/>
      <c r="E3" s="25"/>
    </row>
    <row r="4" spans="1:5" ht="34" customHeight="1" x14ac:dyDescent="0.2">
      <c r="A4" s="7" t="s">
        <v>46</v>
      </c>
      <c r="B4" s="7" t="s">
        <v>84</v>
      </c>
      <c r="D4" s="7" t="s">
        <v>46</v>
      </c>
      <c r="E4" s="7" t="s">
        <v>84</v>
      </c>
    </row>
    <row r="5" spans="1:5" ht="34" customHeight="1" x14ac:dyDescent="0.2">
      <c r="A5" s="20" t="s">
        <v>91</v>
      </c>
      <c r="B5" s="4" t="str">
        <f>SUBSTITUTE(A5,"Hand","Foot")</f>
        <v>Football</v>
      </c>
      <c r="D5" s="20" t="s">
        <v>93</v>
      </c>
      <c r="E5" s="4" t="str">
        <f>SUBSTITUTE(D5,"1","0")</f>
        <v>0000</v>
      </c>
    </row>
    <row r="6" spans="1:5" ht="34" customHeight="1" x14ac:dyDescent="0.2">
      <c r="A6" s="20" t="s">
        <v>92</v>
      </c>
      <c r="B6" s="4" t="str">
        <f>SUBSTITUTE(A6,".","-")</f>
        <v>07-51-62-01-40</v>
      </c>
      <c r="D6" s="20" t="s">
        <v>90</v>
      </c>
      <c r="E6" s="4" t="str">
        <f>SUBSTITUTE(D6,"11","00",2)</f>
        <v>1000</v>
      </c>
    </row>
    <row r="7" spans="1:5" ht="34" customHeight="1" x14ac:dyDescent="0.2"/>
    <row r="8" spans="1:5" ht="19" x14ac:dyDescent="0.2">
      <c r="A8" s="25" t="s">
        <v>0</v>
      </c>
      <c r="B8" s="25"/>
      <c r="C8" s="25"/>
      <c r="D8" s="25"/>
      <c r="E8" s="25"/>
    </row>
    <row r="9" spans="1:5" ht="34" customHeight="1" x14ac:dyDescent="0.2">
      <c r="A9" s="7" t="s">
        <v>46</v>
      </c>
      <c r="B9" s="7" t="s">
        <v>84</v>
      </c>
      <c r="D9" s="7" t="s">
        <v>46</v>
      </c>
      <c r="E9" s="7" t="s">
        <v>84</v>
      </c>
    </row>
    <row r="10" spans="1:5" ht="34" customHeight="1" x14ac:dyDescent="0.2">
      <c r="A10" s="20" t="s">
        <v>91</v>
      </c>
      <c r="B10" s="4"/>
      <c r="D10" s="20" t="s">
        <v>93</v>
      </c>
      <c r="E10" s="4"/>
    </row>
    <row r="11" spans="1:5" ht="34" customHeight="1" x14ac:dyDescent="0.2">
      <c r="A11" s="20" t="s">
        <v>92</v>
      </c>
      <c r="B11" s="4"/>
      <c r="D11" s="20" t="s">
        <v>90</v>
      </c>
      <c r="E11" s="4"/>
    </row>
  </sheetData>
  <sheetProtection algorithmName="SHA-512" hashValue="4kyxJyJ1ssY1sFymZD5jo3e9XO+T+wsvRujzpWWEGLNhUDJ/XdkHeRDVgETkm8mo/hYnRfpxJVAQP+rSx8ulyA==" saltValue="W/fJjc2Aj2vnjprsOrBgiw==" spinCount="100000" sheet="1" objects="1" scenarios="1"/>
  <mergeCells count="3">
    <mergeCell ref="A3:E3"/>
    <mergeCell ref="A8:E8"/>
    <mergeCell ref="A1:E1"/>
  </mergeCells>
  <hyperlinks>
    <hyperlink ref="A1:B1" r:id="rId1" display="https://www.morpheus-formation.fr/produit/fonctions-excel/" xr:uid="{0C0E5EC5-D752-2A4A-AA00-2FD78025774F}"/>
  </hyperlink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23</vt:i4>
      </vt:variant>
    </vt:vector>
  </HeadingPairs>
  <TitlesOfParts>
    <vt:vector size="23" baseType="lpstr">
      <vt:lpstr>MINUSCULE</vt:lpstr>
      <vt:lpstr>MAJUSCULE</vt:lpstr>
      <vt:lpstr>NOMPROPRE</vt:lpstr>
      <vt:lpstr>CONCAT</vt:lpstr>
      <vt:lpstr>JOINDRE.TEXTE (1)</vt:lpstr>
      <vt:lpstr>JOINDRE.TEXTE (2)</vt:lpstr>
      <vt:lpstr>JOINDRE.TEXTE (3)</vt:lpstr>
      <vt:lpstr>JOINDRE.TEXTE (4)</vt:lpstr>
      <vt:lpstr>JOINDRE.TEXTE (5)</vt:lpstr>
      <vt:lpstr>TEXTE</vt:lpstr>
      <vt:lpstr>CNUM</vt:lpstr>
      <vt:lpstr>SUPPRESPACE</vt:lpstr>
      <vt:lpstr>NBCAR</vt:lpstr>
      <vt:lpstr>CHERCHE</vt:lpstr>
      <vt:lpstr>TROUVE</vt:lpstr>
      <vt:lpstr>GAUCHE (1)</vt:lpstr>
      <vt:lpstr>GAUCHE (2)</vt:lpstr>
      <vt:lpstr>DROITE (1)</vt:lpstr>
      <vt:lpstr>DROITE (2)</vt:lpstr>
      <vt:lpstr>STXT (1)</vt:lpstr>
      <vt:lpstr>STXT (2)</vt:lpstr>
      <vt:lpstr>REMPLACER</vt:lpstr>
      <vt:lpstr>SUBSTITUE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PARENT</dc:creator>
  <cp:lastModifiedBy>Nicolas PARENT</cp:lastModifiedBy>
  <dcterms:created xsi:type="dcterms:W3CDTF">2023-02-04T10:05:34Z</dcterms:created>
  <dcterms:modified xsi:type="dcterms:W3CDTF">2023-05-15T11:28:14Z</dcterms:modified>
</cp:coreProperties>
</file>