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_parent/Library/CloudStorage/GoogleDrive-n.parent@morpheus-formation.fr/Drive partagés/1.MORPHEUS FORMATION/1.Formations/1.Excel/0.Livres Excel/Maîtriser les fonctions de A à Z sur Excel/Maîtriser les fonctions de A à Z sur Excel/Exercices/"/>
    </mc:Choice>
  </mc:AlternateContent>
  <xr:revisionPtr revIDLastSave="0" documentId="13_ncr:1_{45B8F4F5-17E3-7145-B3B5-CA1E5F7140AD}" xr6:coauthVersionLast="47" xr6:coauthVersionMax="47" xr10:uidLastSave="{00000000-0000-0000-0000-000000000000}"/>
  <bookViews>
    <workbookView xWindow="-38400" yWindow="500" windowWidth="38400" windowHeight="20020" xr2:uid="{AD1F9A90-C57D-894B-9EC4-245DD05F900F}"/>
  </bookViews>
  <sheets>
    <sheet name="VPM (1)" sheetId="54" r:id="rId1"/>
    <sheet name="VPM (2)" sheetId="79" r:id="rId2"/>
    <sheet name="VPM (3)" sheetId="80" r:id="rId3"/>
    <sheet name="VA (1)" sheetId="81" r:id="rId4"/>
    <sheet name="VA (2)" sheetId="82" r:id="rId5"/>
    <sheet name="VA (3)" sheetId="83" r:id="rId6"/>
    <sheet name="VAN" sheetId="84" r:id="rId7"/>
    <sheet name="VAN.PAIEMENTS" sheetId="85" r:id="rId8"/>
    <sheet name="VC (1)" sheetId="86" r:id="rId9"/>
    <sheet name="VC (2)" sheetId="87" r:id="rId10"/>
    <sheet name="VC (3)" sheetId="88" r:id="rId11"/>
    <sheet name="VC.PAIEMENTS" sheetId="89" r:id="rId12"/>
    <sheet name="TAUX (1)" sheetId="90" r:id="rId13"/>
    <sheet name="TAUX (2)" sheetId="91" r:id="rId14"/>
    <sheet name="TAUX (3)" sheetId="92" r:id="rId15"/>
    <sheet name="TRI" sheetId="93" r:id="rId16"/>
    <sheet name="TRI.PAIEMENTS" sheetId="94" r:id="rId17"/>
    <sheet name="HISTORIQUE.ACTIONS (1)" sheetId="95" r:id="rId18"/>
    <sheet name="HISTORIQUE.ACTIONS (2)" sheetId="96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89" l="1"/>
  <c r="B8" i="89"/>
  <c r="C11" i="94"/>
  <c r="B11" i="94"/>
  <c r="C11" i="93"/>
  <c r="B11" i="93"/>
  <c r="E3" i="92"/>
  <c r="D3" i="91"/>
  <c r="D3" i="90"/>
  <c r="E3" i="88"/>
  <c r="D3" i="87"/>
  <c r="D3" i="86"/>
  <c r="E3" i="83"/>
  <c r="C11" i="84"/>
  <c r="B11" i="84"/>
  <c r="D3" i="82"/>
  <c r="D3" i="81"/>
  <c r="E3" i="80"/>
  <c r="D3" i="79"/>
  <c r="D3" i="54"/>
  <c r="A6" i="95" a="1"/>
  <c r="A6" i="96" a="1"/>
  <c r="A6" i="95" l="1"/>
  <c r="A6" i="96"/>
  <c r="C11" i="85"/>
  <c r="B11" i="85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<sst xmlns="http://schemas.openxmlformats.org/spreadsheetml/2006/main" count="180" uniqueCount="19">
  <si>
    <t>À TOI DE JOUER !</t>
  </si>
  <si>
    <t>EXEMPLE</t>
  </si>
  <si>
    <t>Emprunt</t>
  </si>
  <si>
    <t>Taux d’intérêt annuel</t>
  </si>
  <si>
    <t>Durée (en années)</t>
  </si>
  <si>
    <t>Annuité à rembourser</t>
  </si>
  <si>
    <t>Valeur future</t>
  </si>
  <si>
    <t>Mensualité à rembourser</t>
  </si>
  <si>
    <t>Placement annuel</t>
  </si>
  <si>
    <t>Valeur actuelle</t>
  </si>
  <si>
    <t>Placement mensuel</t>
  </si>
  <si>
    <t>Année</t>
  </si>
  <si>
    <t>Projet A</t>
  </si>
  <si>
    <t>Projet B</t>
  </si>
  <si>
    <t>Taux d'intérêt annuel</t>
  </si>
  <si>
    <t>Tau d'intérêt annuel</t>
  </si>
  <si>
    <t>Date</t>
  </si>
  <si>
    <t>Date de début</t>
  </si>
  <si>
    <t>Date de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</si>
</sst>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_);[Red]\(#,##0\ &quot;€&quot;\)"/>
    <numFmt numFmtId="164" formatCode="#,##0\ &quot;€&quot;"/>
    <numFmt numFmtId="165" formatCode="#,##0.00\ &quot;€&quot;"/>
  </numFmts>
  <fonts count="9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4"/>
      <color rgb="FF00518B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3D3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theme="2"/>
      </right>
      <top style="thin">
        <color rgb="FF0070C0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rgb="FF0070C0"/>
      </top>
      <bottom style="thin">
        <color theme="2"/>
      </bottom>
      <diagonal/>
    </border>
    <border>
      <left style="thin">
        <color theme="2"/>
      </left>
      <right style="thin">
        <color rgb="FF0070C0"/>
      </right>
      <top style="thin">
        <color rgb="FF0070C0"/>
      </top>
      <bottom style="thin">
        <color theme="2"/>
      </bottom>
      <diagonal/>
    </border>
    <border>
      <left style="thin">
        <color rgb="FF0070C0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rgb="FF0070C0"/>
      </right>
      <top style="thin">
        <color theme="2"/>
      </top>
      <bottom style="thin">
        <color theme="2"/>
      </bottom>
      <diagonal/>
    </border>
    <border>
      <left style="thin">
        <color rgb="FF0070C0"/>
      </left>
      <right style="thin">
        <color theme="2"/>
      </right>
      <top style="thin">
        <color theme="2"/>
      </top>
      <bottom style="thin">
        <color rgb="FF0070C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rgb="FF0070C0"/>
      </bottom>
      <diagonal/>
    </border>
    <border>
      <left style="thin">
        <color theme="2"/>
      </left>
      <right style="thin">
        <color rgb="FF0070C0"/>
      </right>
      <top style="thin">
        <color theme="2"/>
      </top>
      <bottom style="thin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9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18B"/>
      <color rgb="FF007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alcChain" Target="calcChain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0FFF-23CA-FA49-BF3C-4BA327356CA5}">
  <dimension ref="A1:D7"/>
  <sheetViews>
    <sheetView showGridLines="0" tabSelected="1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2</v>
      </c>
      <c r="B2" s="2" t="s">
        <v>3</v>
      </c>
      <c r="C2" s="2" t="s">
        <v>4</v>
      </c>
      <c r="D2" s="2" t="s">
        <v>5</v>
      </c>
    </row>
    <row r="3" spans="1:4" ht="34" customHeight="1" x14ac:dyDescent="0.2">
      <c r="A3" s="6">
        <v>10000</v>
      </c>
      <c r="B3" s="7">
        <v>0.05</v>
      </c>
      <c r="C3" s="4">
        <v>5</v>
      </c>
      <c r="D3" s="3">
        <f>PMT(B3,C3,-A3)</f>
        <v>2309.7479812826814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2</v>
      </c>
      <c r="B6" s="2" t="s">
        <v>3</v>
      </c>
      <c r="C6" s="2" t="s">
        <v>4</v>
      </c>
      <c r="D6" s="2" t="s">
        <v>5</v>
      </c>
    </row>
    <row r="7" spans="1:4" ht="34" customHeight="1" x14ac:dyDescent="0.2">
      <c r="A7" s="6">
        <v>10000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E090-76E4-A64C-B938-99B7BA170522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2</v>
      </c>
      <c r="B2" s="2" t="s">
        <v>3</v>
      </c>
      <c r="C2" s="2" t="s">
        <v>4</v>
      </c>
      <c r="D2" s="2" t="s">
        <v>7</v>
      </c>
    </row>
    <row r="3" spans="1:4" ht="34" customHeight="1" x14ac:dyDescent="0.2">
      <c r="A3" s="6">
        <v>10000</v>
      </c>
      <c r="B3" s="7">
        <v>0.05</v>
      </c>
      <c r="C3" s="4">
        <v>5</v>
      </c>
      <c r="D3" s="3">
        <f>PMT(B3/12,C3*12,-A3)</f>
        <v>188.71233644010937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2</v>
      </c>
      <c r="B6" s="2" t="s">
        <v>3</v>
      </c>
      <c r="C6" s="2" t="s">
        <v>4</v>
      </c>
      <c r="D6" s="2" t="s">
        <v>7</v>
      </c>
    </row>
    <row r="7" spans="1:4" ht="34" customHeight="1" x14ac:dyDescent="0.2">
      <c r="A7" s="6">
        <v>10000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C63C-E52D-E546-88B0-F6683CED8111}">
  <dimension ref="A1:E7"/>
  <sheetViews>
    <sheetView showGridLines="0" workbookViewId="0">
      <selection activeCell="E7" sqref="E7"/>
    </sheetView>
  </sheetViews>
  <sheetFormatPr baseColWidth="10" defaultRowHeight="16" x14ac:dyDescent="0.2"/>
  <cols>
    <col min="1" max="5" width="25.83203125" style="1" customWidth="1"/>
    <col min="6" max="16384" width="10.83203125" style="1"/>
  </cols>
  <sheetData>
    <row r="1" spans="1:5" ht="19" customHeight="1" x14ac:dyDescent="0.2">
      <c r="A1" s="12" t="s">
        <v>1</v>
      </c>
      <c r="B1" s="12"/>
      <c r="C1" s="12"/>
      <c r="D1" s="12"/>
      <c r="E1" s="12"/>
    </row>
    <row r="2" spans="1:5" ht="34" customHeight="1" x14ac:dyDescent="0.2">
      <c r="A2" s="2" t="s">
        <v>2</v>
      </c>
      <c r="B2" s="2" t="s">
        <v>3</v>
      </c>
      <c r="C2" s="2" t="s">
        <v>4</v>
      </c>
      <c r="D2" s="2" t="s">
        <v>6</v>
      </c>
      <c r="E2" s="2" t="s">
        <v>7</v>
      </c>
    </row>
    <row r="3" spans="1:5" ht="34" customHeight="1" x14ac:dyDescent="0.2">
      <c r="A3" s="6">
        <v>20000</v>
      </c>
      <c r="B3" s="7">
        <v>0.06</v>
      </c>
      <c r="C3" s="4">
        <v>10</v>
      </c>
      <c r="D3" s="5">
        <v>5000</v>
      </c>
      <c r="E3" s="3">
        <f>PMT(B3/12,C3*12,-A3,D3,1)</f>
        <v>190.57786359450165</v>
      </c>
    </row>
    <row r="4" spans="1:5" ht="34" customHeight="1" x14ac:dyDescent="0.2"/>
    <row r="5" spans="1:5" ht="19" customHeight="1" x14ac:dyDescent="0.2">
      <c r="A5" s="12" t="s">
        <v>0</v>
      </c>
      <c r="B5" s="12"/>
      <c r="C5" s="12"/>
      <c r="D5" s="12"/>
      <c r="E5" s="12"/>
    </row>
    <row r="6" spans="1:5" ht="34" customHeight="1" x14ac:dyDescent="0.2">
      <c r="A6" s="2" t="s">
        <v>2</v>
      </c>
      <c r="B6" s="2" t="s">
        <v>3</v>
      </c>
      <c r="C6" s="2" t="s">
        <v>4</v>
      </c>
      <c r="D6" s="2" t="s">
        <v>6</v>
      </c>
      <c r="E6" s="2" t="s">
        <v>7</v>
      </c>
    </row>
    <row r="7" spans="1:5" ht="34" customHeight="1" x14ac:dyDescent="0.2">
      <c r="A7" s="6">
        <v>20000</v>
      </c>
      <c r="B7" s="7">
        <v>0.06</v>
      </c>
      <c r="C7" s="4">
        <v>10</v>
      </c>
      <c r="D7" s="5">
        <v>5000</v>
      </c>
      <c r="E7" s="3"/>
    </row>
  </sheetData>
  <mergeCells count="2">
    <mergeCell ref="A1:E1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336F-6946-A845-86DC-60EA9C1D3331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8</v>
      </c>
      <c r="B2" s="2" t="s">
        <v>3</v>
      </c>
      <c r="C2" s="2" t="s">
        <v>4</v>
      </c>
      <c r="D2" s="2" t="s">
        <v>9</v>
      </c>
    </row>
    <row r="3" spans="1:4" ht="34" customHeight="1" x14ac:dyDescent="0.2">
      <c r="A3" s="6">
        <v>12000</v>
      </c>
      <c r="B3" s="7">
        <v>0.05</v>
      </c>
      <c r="C3" s="4">
        <v>5</v>
      </c>
      <c r="D3" s="3">
        <f>PV(B3,C3,-A3)</f>
        <v>51953.720047569848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8</v>
      </c>
      <c r="B6" s="2" t="s">
        <v>3</v>
      </c>
      <c r="C6" s="2" t="s">
        <v>4</v>
      </c>
      <c r="D6" s="2" t="s">
        <v>9</v>
      </c>
    </row>
    <row r="7" spans="1:4" ht="34" customHeight="1" x14ac:dyDescent="0.2">
      <c r="A7" s="6">
        <v>12000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6977-9B56-7A4E-9D87-16E89B274E91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10</v>
      </c>
      <c r="B2" s="2" t="s">
        <v>3</v>
      </c>
      <c r="C2" s="2" t="s">
        <v>4</v>
      </c>
      <c r="D2" s="2" t="s">
        <v>9</v>
      </c>
    </row>
    <row r="3" spans="1:4" ht="34" customHeight="1" x14ac:dyDescent="0.2">
      <c r="A3" s="6">
        <v>1000</v>
      </c>
      <c r="B3" s="7">
        <v>0.05</v>
      </c>
      <c r="C3" s="4">
        <v>5</v>
      </c>
      <c r="D3" s="3">
        <f>PV(B3/12,C3*12,-A3)</f>
        <v>52990.706323927479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10</v>
      </c>
      <c r="B6" s="2" t="s">
        <v>3</v>
      </c>
      <c r="C6" s="2" t="s">
        <v>4</v>
      </c>
      <c r="D6" s="2" t="s">
        <v>9</v>
      </c>
    </row>
    <row r="7" spans="1:4" ht="34" customHeight="1" x14ac:dyDescent="0.2">
      <c r="A7" s="6">
        <v>1000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D2AD-E7BB-A542-B688-F046C5288CDA}">
  <dimension ref="A1:E7"/>
  <sheetViews>
    <sheetView showGridLines="0" workbookViewId="0">
      <selection activeCell="D7" sqref="D7"/>
    </sheetView>
  </sheetViews>
  <sheetFormatPr baseColWidth="10" defaultRowHeight="16" x14ac:dyDescent="0.2"/>
  <cols>
    <col min="1" max="5" width="25.83203125" style="1" customWidth="1"/>
    <col min="6" max="16384" width="10.83203125" style="1"/>
  </cols>
  <sheetData>
    <row r="1" spans="1:5" ht="19" customHeight="1" x14ac:dyDescent="0.2">
      <c r="A1" s="12" t="s">
        <v>1</v>
      </c>
      <c r="B1" s="12"/>
      <c r="C1" s="12"/>
      <c r="D1" s="12"/>
      <c r="E1" s="12"/>
    </row>
    <row r="2" spans="1:5" ht="34" customHeight="1" x14ac:dyDescent="0.2">
      <c r="A2" s="2" t="s">
        <v>8</v>
      </c>
      <c r="B2" s="2" t="s">
        <v>3</v>
      </c>
      <c r="C2" s="2" t="s">
        <v>4</v>
      </c>
      <c r="D2" s="2" t="s">
        <v>6</v>
      </c>
      <c r="E2" s="2" t="s">
        <v>9</v>
      </c>
    </row>
    <row r="3" spans="1:5" ht="34" customHeight="1" x14ac:dyDescent="0.2">
      <c r="A3" s="6">
        <v>0</v>
      </c>
      <c r="B3" s="7">
        <v>0.05</v>
      </c>
      <c r="C3" s="4">
        <v>5</v>
      </c>
      <c r="D3" s="5">
        <v>60000</v>
      </c>
      <c r="E3" s="3">
        <f>PV(B3,C3,A3,-D3,1)</f>
        <v>47011.569988107534</v>
      </c>
    </row>
    <row r="4" spans="1:5" ht="34" customHeight="1" x14ac:dyDescent="0.2"/>
    <row r="5" spans="1:5" ht="19" customHeight="1" x14ac:dyDescent="0.2">
      <c r="A5" s="12" t="s">
        <v>0</v>
      </c>
      <c r="B5" s="12"/>
      <c r="C5" s="12"/>
      <c r="D5" s="12"/>
      <c r="E5" s="12"/>
    </row>
    <row r="6" spans="1:5" ht="34" customHeight="1" x14ac:dyDescent="0.2">
      <c r="A6" s="2" t="s">
        <v>8</v>
      </c>
      <c r="B6" s="2" t="s">
        <v>3</v>
      </c>
      <c r="C6" s="2" t="s">
        <v>4</v>
      </c>
      <c r="D6" s="2" t="s">
        <v>6</v>
      </c>
      <c r="E6" s="2" t="s">
        <v>9</v>
      </c>
    </row>
    <row r="7" spans="1:5" ht="34" customHeight="1" x14ac:dyDescent="0.2">
      <c r="A7" s="6">
        <v>0</v>
      </c>
      <c r="B7" s="7">
        <v>0.05</v>
      </c>
      <c r="C7" s="4">
        <v>5</v>
      </c>
      <c r="D7" s="5">
        <v>60000</v>
      </c>
      <c r="E7" s="3"/>
    </row>
  </sheetData>
  <mergeCells count="2">
    <mergeCell ref="A1:E1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B962-0BB4-544D-B6FE-3738DC5373CC}">
  <dimension ref="A1:C24"/>
  <sheetViews>
    <sheetView showGridLines="0" workbookViewId="0">
      <selection activeCell="B24" sqref="B24"/>
    </sheetView>
  </sheetViews>
  <sheetFormatPr baseColWidth="10" defaultRowHeight="16" x14ac:dyDescent="0.2"/>
  <cols>
    <col min="1" max="1" width="15.83203125" style="1" customWidth="1"/>
    <col min="2" max="3" width="25.83203125" style="1" customWidth="1"/>
    <col min="4" max="16384" width="10.83203125" style="1"/>
  </cols>
  <sheetData>
    <row r="1" spans="1:3" ht="19" x14ac:dyDescent="0.2">
      <c r="A1" s="12" t="s">
        <v>1</v>
      </c>
      <c r="B1" s="12"/>
      <c r="C1" s="12"/>
    </row>
    <row r="2" spans="1:3" ht="17" x14ac:dyDescent="0.2">
      <c r="A2" s="2" t="s">
        <v>11</v>
      </c>
      <c r="B2" s="2" t="s">
        <v>12</v>
      </c>
      <c r="C2" s="2" t="s">
        <v>13</v>
      </c>
    </row>
    <row r="3" spans="1:3" x14ac:dyDescent="0.2">
      <c r="A3" s="8">
        <v>0</v>
      </c>
      <c r="B3" s="9">
        <v>-200000</v>
      </c>
      <c r="C3" s="9">
        <v>-150000</v>
      </c>
    </row>
    <row r="4" spans="1:3" x14ac:dyDescent="0.2">
      <c r="A4" s="8">
        <v>1</v>
      </c>
      <c r="B4" s="9">
        <v>20000</v>
      </c>
      <c r="C4" s="9">
        <v>20000</v>
      </c>
    </row>
    <row r="5" spans="1:3" x14ac:dyDescent="0.2">
      <c r="A5" s="8">
        <v>2</v>
      </c>
      <c r="B5" s="9">
        <v>25000</v>
      </c>
      <c r="C5" s="9">
        <v>25000</v>
      </c>
    </row>
    <row r="6" spans="1:3" x14ac:dyDescent="0.2">
      <c r="A6" s="8">
        <v>3</v>
      </c>
      <c r="B6" s="9">
        <v>30000</v>
      </c>
      <c r="C6" s="9">
        <v>30000</v>
      </c>
    </row>
    <row r="7" spans="1:3" x14ac:dyDescent="0.2">
      <c r="A7" s="8">
        <v>4</v>
      </c>
      <c r="B7" s="9">
        <v>35000</v>
      </c>
      <c r="C7" s="9">
        <v>40000</v>
      </c>
    </row>
    <row r="8" spans="1:3" x14ac:dyDescent="0.2">
      <c r="A8" s="8">
        <v>5</v>
      </c>
      <c r="B8" s="9">
        <v>40000</v>
      </c>
      <c r="C8" s="9">
        <v>30000</v>
      </c>
    </row>
    <row r="9" spans="1:3" x14ac:dyDescent="0.2">
      <c r="A9" s="8">
        <v>6</v>
      </c>
      <c r="B9" s="9">
        <v>45000</v>
      </c>
      <c r="C9" s="9">
        <v>25000</v>
      </c>
    </row>
    <row r="10" spans="1:3" x14ac:dyDescent="0.2">
      <c r="A10" s="8">
        <v>7</v>
      </c>
      <c r="B10" s="9">
        <v>50000</v>
      </c>
      <c r="C10" s="9">
        <v>20000</v>
      </c>
    </row>
    <row r="11" spans="1:3" x14ac:dyDescent="0.2">
      <c r="A11" s="10"/>
      <c r="B11" s="3">
        <f>NPV(5%,B3:B10)</f>
        <v>-2963.9270508351492</v>
      </c>
      <c r="C11" s="3">
        <f>NPV(5%,C3:C10)</f>
        <v>6591.7899707254483</v>
      </c>
    </row>
    <row r="14" spans="1:3" ht="19" x14ac:dyDescent="0.2">
      <c r="A14" s="12" t="s">
        <v>0</v>
      </c>
      <c r="B14" s="12"/>
      <c r="C14" s="12"/>
    </row>
    <row r="15" spans="1:3" ht="17" x14ac:dyDescent="0.2">
      <c r="A15" s="2" t="s">
        <v>11</v>
      </c>
      <c r="B15" s="2" t="s">
        <v>12</v>
      </c>
      <c r="C15" s="2" t="s">
        <v>13</v>
      </c>
    </row>
    <row r="16" spans="1:3" x14ac:dyDescent="0.2">
      <c r="A16" s="8">
        <v>0</v>
      </c>
      <c r="B16" s="9">
        <v>-200000</v>
      </c>
      <c r="C16" s="9">
        <v>-150000</v>
      </c>
    </row>
    <row r="17" spans="1:3" x14ac:dyDescent="0.2">
      <c r="A17" s="8">
        <v>1</v>
      </c>
      <c r="B17" s="9">
        <v>20000</v>
      </c>
      <c r="C17" s="9">
        <v>20000</v>
      </c>
    </row>
    <row r="18" spans="1:3" x14ac:dyDescent="0.2">
      <c r="A18" s="8">
        <v>2</v>
      </c>
      <c r="B18" s="9">
        <v>25000</v>
      </c>
      <c r="C18" s="9">
        <v>25000</v>
      </c>
    </row>
    <row r="19" spans="1:3" x14ac:dyDescent="0.2">
      <c r="A19" s="8">
        <v>3</v>
      </c>
      <c r="B19" s="9">
        <v>30000</v>
      </c>
      <c r="C19" s="9">
        <v>30000</v>
      </c>
    </row>
    <row r="20" spans="1:3" x14ac:dyDescent="0.2">
      <c r="A20" s="8">
        <v>4</v>
      </c>
      <c r="B20" s="9">
        <v>35000</v>
      </c>
      <c r="C20" s="9">
        <v>40000</v>
      </c>
    </row>
    <row r="21" spans="1:3" x14ac:dyDescent="0.2">
      <c r="A21" s="8">
        <v>5</v>
      </c>
      <c r="B21" s="9">
        <v>40000</v>
      </c>
      <c r="C21" s="9">
        <v>30000</v>
      </c>
    </row>
    <row r="22" spans="1:3" x14ac:dyDescent="0.2">
      <c r="A22" s="8">
        <v>6</v>
      </c>
      <c r="B22" s="9">
        <v>45000</v>
      </c>
      <c r="C22" s="9">
        <v>25000</v>
      </c>
    </row>
    <row r="23" spans="1:3" x14ac:dyDescent="0.2">
      <c r="A23" s="8">
        <v>7</v>
      </c>
      <c r="B23" s="9">
        <v>50000</v>
      </c>
      <c r="C23" s="9">
        <v>20000</v>
      </c>
    </row>
    <row r="24" spans="1:3" x14ac:dyDescent="0.2">
      <c r="A24" s="10"/>
      <c r="B24" s="3"/>
      <c r="C24" s="3"/>
    </row>
  </sheetData>
  <mergeCells count="2">
    <mergeCell ref="A1:C1"/>
    <mergeCell ref="A14:C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1FE5-EBF3-4247-8AC1-6A0D53131731}">
  <dimension ref="A1:C24"/>
  <sheetViews>
    <sheetView showGridLines="0" workbookViewId="0">
      <selection activeCell="B24" sqref="B24"/>
    </sheetView>
  </sheetViews>
  <sheetFormatPr baseColWidth="10" defaultRowHeight="16" x14ac:dyDescent="0.2"/>
  <cols>
    <col min="1" max="1" width="15.83203125" style="1" customWidth="1"/>
    <col min="2" max="3" width="25.83203125" style="1" customWidth="1"/>
    <col min="4" max="16384" width="10.83203125" style="1"/>
  </cols>
  <sheetData>
    <row r="1" spans="1:3" ht="19" x14ac:dyDescent="0.2">
      <c r="A1" s="12" t="s">
        <v>1</v>
      </c>
      <c r="B1" s="12"/>
      <c r="C1" s="12"/>
    </row>
    <row r="2" spans="1:3" ht="17" x14ac:dyDescent="0.2">
      <c r="A2" s="2" t="s">
        <v>16</v>
      </c>
      <c r="B2" s="2" t="s">
        <v>12</v>
      </c>
      <c r="C2" s="2" t="s">
        <v>13</v>
      </c>
    </row>
    <row r="3" spans="1:3" x14ac:dyDescent="0.2">
      <c r="A3" s="11">
        <v>45717</v>
      </c>
      <c r="B3" s="9">
        <v>-200000</v>
      </c>
      <c r="C3" s="9">
        <v>-150000</v>
      </c>
    </row>
    <row r="4" spans="1:3" x14ac:dyDescent="0.2">
      <c r="A4" s="11">
        <v>46022</v>
      </c>
      <c r="B4" s="9">
        <v>20000</v>
      </c>
      <c r="C4" s="9">
        <v>20000</v>
      </c>
    </row>
    <row r="5" spans="1:3" x14ac:dyDescent="0.2">
      <c r="A5" s="11">
        <v>46387</v>
      </c>
      <c r="B5" s="9">
        <v>25000</v>
      </c>
      <c r="C5" s="9">
        <v>25000</v>
      </c>
    </row>
    <row r="6" spans="1:3" x14ac:dyDescent="0.2">
      <c r="A6" s="11">
        <v>46752</v>
      </c>
      <c r="B6" s="9">
        <v>30000</v>
      </c>
      <c r="C6" s="9">
        <v>30000</v>
      </c>
    </row>
    <row r="7" spans="1:3" x14ac:dyDescent="0.2">
      <c r="A7" s="11">
        <v>47118</v>
      </c>
      <c r="B7" s="9">
        <v>35000</v>
      </c>
      <c r="C7" s="9">
        <v>40000</v>
      </c>
    </row>
    <row r="8" spans="1:3" x14ac:dyDescent="0.2">
      <c r="A8" s="11">
        <v>47483</v>
      </c>
      <c r="B8" s="9">
        <v>40000</v>
      </c>
      <c r="C8" s="9">
        <v>30000</v>
      </c>
    </row>
    <row r="9" spans="1:3" x14ac:dyDescent="0.2">
      <c r="A9" s="11">
        <v>47848</v>
      </c>
      <c r="B9" s="9">
        <v>45000</v>
      </c>
      <c r="C9" s="9">
        <v>25000</v>
      </c>
    </row>
    <row r="10" spans="1:3" x14ac:dyDescent="0.2">
      <c r="A10" s="11">
        <v>48213</v>
      </c>
      <c r="B10" s="9">
        <v>50000</v>
      </c>
      <c r="C10" s="9">
        <v>20000</v>
      </c>
    </row>
    <row r="11" spans="1:3" x14ac:dyDescent="0.2">
      <c r="A11" s="10"/>
      <c r="B11" s="3">
        <f>XNPV(5%,B3:B10,A3:A10)</f>
        <v>-1544.0889293690052</v>
      </c>
      <c r="C11" s="3">
        <f>XNPV(5%,C3:C10,A3:A10)</f>
        <v>8172.9667864529238</v>
      </c>
    </row>
    <row r="14" spans="1:3" ht="19" x14ac:dyDescent="0.2">
      <c r="A14" s="12" t="s">
        <v>0</v>
      </c>
      <c r="B14" s="12"/>
      <c r="C14" s="12"/>
    </row>
    <row r="15" spans="1:3" ht="17" x14ac:dyDescent="0.2">
      <c r="A15" s="2" t="s">
        <v>16</v>
      </c>
      <c r="B15" s="2" t="s">
        <v>12</v>
      </c>
      <c r="C15" s="2" t="s">
        <v>13</v>
      </c>
    </row>
    <row r="16" spans="1:3" x14ac:dyDescent="0.2">
      <c r="A16" s="11">
        <v>45717</v>
      </c>
      <c r="B16" s="9">
        <v>-200000</v>
      </c>
      <c r="C16" s="9">
        <v>-150000</v>
      </c>
    </row>
    <row r="17" spans="1:3" x14ac:dyDescent="0.2">
      <c r="A17" s="11">
        <v>46022</v>
      </c>
      <c r="B17" s="9">
        <v>20000</v>
      </c>
      <c r="C17" s="9">
        <v>20000</v>
      </c>
    </row>
    <row r="18" spans="1:3" x14ac:dyDescent="0.2">
      <c r="A18" s="11">
        <v>46387</v>
      </c>
      <c r="B18" s="9">
        <v>25000</v>
      </c>
      <c r="C18" s="9">
        <v>25000</v>
      </c>
    </row>
    <row r="19" spans="1:3" x14ac:dyDescent="0.2">
      <c r="A19" s="11">
        <v>46752</v>
      </c>
      <c r="B19" s="9">
        <v>30000</v>
      </c>
      <c r="C19" s="9">
        <v>30000</v>
      </c>
    </row>
    <row r="20" spans="1:3" x14ac:dyDescent="0.2">
      <c r="A20" s="11">
        <v>47118</v>
      </c>
      <c r="B20" s="9">
        <v>35000</v>
      </c>
      <c r="C20" s="9">
        <v>40000</v>
      </c>
    </row>
    <row r="21" spans="1:3" x14ac:dyDescent="0.2">
      <c r="A21" s="11">
        <v>47483</v>
      </c>
      <c r="B21" s="9">
        <v>40000</v>
      </c>
      <c r="C21" s="9">
        <v>30000</v>
      </c>
    </row>
    <row r="22" spans="1:3" x14ac:dyDescent="0.2">
      <c r="A22" s="11">
        <v>47848</v>
      </c>
      <c r="B22" s="9">
        <v>45000</v>
      </c>
      <c r="C22" s="9">
        <v>25000</v>
      </c>
    </row>
    <row r="23" spans="1:3" x14ac:dyDescent="0.2">
      <c r="A23" s="11">
        <v>48213</v>
      </c>
      <c r="B23" s="9">
        <v>50000</v>
      </c>
      <c r="C23" s="9">
        <v>20000</v>
      </c>
    </row>
    <row r="24" spans="1:3" x14ac:dyDescent="0.2">
      <c r="A24" s="10"/>
      <c r="B24" s="3"/>
      <c r="C24" s="3"/>
    </row>
  </sheetData>
  <mergeCells count="2">
    <mergeCell ref="A1:C1"/>
    <mergeCell ref="A14:C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86DA-DCCB-3042-987A-83A562510927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8</v>
      </c>
      <c r="B2" s="2" t="s">
        <v>3</v>
      </c>
      <c r="C2" s="2" t="s">
        <v>4</v>
      </c>
      <c r="D2" s="2" t="s">
        <v>6</v>
      </c>
    </row>
    <row r="3" spans="1:4" ht="34" customHeight="1" x14ac:dyDescent="0.2">
      <c r="A3" s="6">
        <v>12000</v>
      </c>
      <c r="B3" s="7">
        <v>0.05</v>
      </c>
      <c r="C3" s="4">
        <v>5</v>
      </c>
      <c r="D3" s="3">
        <f>FV(B3,C3,-A3)</f>
        <v>66307.575000000026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8</v>
      </c>
      <c r="B6" s="2" t="s">
        <v>3</v>
      </c>
      <c r="C6" s="2" t="s">
        <v>4</v>
      </c>
      <c r="D6" s="2" t="s">
        <v>6</v>
      </c>
    </row>
    <row r="7" spans="1:4" ht="34" customHeight="1" x14ac:dyDescent="0.2">
      <c r="A7" s="6">
        <v>12000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6332-9B11-1944-A3EE-25F8A98AB32A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10</v>
      </c>
      <c r="B2" s="2" t="s">
        <v>3</v>
      </c>
      <c r="C2" s="2" t="s">
        <v>4</v>
      </c>
      <c r="D2" s="2" t="s">
        <v>6</v>
      </c>
    </row>
    <row r="3" spans="1:4" ht="34" customHeight="1" x14ac:dyDescent="0.2">
      <c r="A3" s="6">
        <v>1000</v>
      </c>
      <c r="B3" s="7">
        <v>0.05</v>
      </c>
      <c r="C3" s="4">
        <v>5</v>
      </c>
      <c r="D3" s="3">
        <f>FV(B3/12,C3*12,-A3)</f>
        <v>68006.082840843374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10</v>
      </c>
      <c r="B6" s="2" t="s">
        <v>3</v>
      </c>
      <c r="C6" s="2" t="s">
        <v>4</v>
      </c>
      <c r="D6" s="2" t="s">
        <v>6</v>
      </c>
    </row>
    <row r="7" spans="1:4" ht="34" customHeight="1" x14ac:dyDescent="0.2">
      <c r="A7" s="6">
        <v>1000</v>
      </c>
      <c r="B7" s="7">
        <v>0.05</v>
      </c>
      <c r="C7" s="4">
        <v>5</v>
      </c>
      <c r="D7" s="3"/>
    </row>
  </sheetData>
  <mergeCells count="2">
    <mergeCell ref="A1:D1"/>
    <mergeCell ref="A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925B-9224-1B4F-97E4-AF501D8A2C37}">
  <dimension ref="A1:E7"/>
  <sheetViews>
    <sheetView showGridLines="0" workbookViewId="0">
      <selection activeCell="D7" sqref="D7"/>
    </sheetView>
  </sheetViews>
  <sheetFormatPr baseColWidth="10" defaultRowHeight="16" x14ac:dyDescent="0.2"/>
  <cols>
    <col min="1" max="5" width="25.83203125" style="1" customWidth="1"/>
    <col min="6" max="16384" width="10.83203125" style="1"/>
  </cols>
  <sheetData>
    <row r="1" spans="1:5" ht="19" customHeight="1" x14ac:dyDescent="0.2">
      <c r="A1" s="12" t="s">
        <v>1</v>
      </c>
      <c r="B1" s="12"/>
      <c r="C1" s="12"/>
      <c r="D1" s="12"/>
      <c r="E1" s="12"/>
    </row>
    <row r="2" spans="1:5" ht="34" customHeight="1" x14ac:dyDescent="0.2">
      <c r="A2" s="2" t="s">
        <v>8</v>
      </c>
      <c r="B2" s="2" t="s">
        <v>3</v>
      </c>
      <c r="C2" s="2" t="s">
        <v>4</v>
      </c>
      <c r="D2" s="2" t="s">
        <v>9</v>
      </c>
      <c r="E2" s="2" t="s">
        <v>6</v>
      </c>
    </row>
    <row r="3" spans="1:5" ht="34" customHeight="1" x14ac:dyDescent="0.2">
      <c r="A3" s="6">
        <v>0</v>
      </c>
      <c r="B3" s="7">
        <v>0.05</v>
      </c>
      <c r="C3" s="4">
        <v>5</v>
      </c>
      <c r="D3" s="5">
        <v>60000</v>
      </c>
      <c r="E3" s="3">
        <f>FV(B3,C3,A3,-D3,1)</f>
        <v>76576.893750000003</v>
      </c>
    </row>
    <row r="4" spans="1:5" ht="34" customHeight="1" x14ac:dyDescent="0.2"/>
    <row r="5" spans="1:5" ht="19" customHeight="1" x14ac:dyDescent="0.2">
      <c r="A5" s="12" t="s">
        <v>0</v>
      </c>
      <c r="B5" s="12"/>
      <c r="C5" s="12"/>
      <c r="D5" s="12"/>
      <c r="E5" s="12"/>
    </row>
    <row r="6" spans="1:5" ht="34" customHeight="1" x14ac:dyDescent="0.2">
      <c r="A6" s="2" t="s">
        <v>8</v>
      </c>
      <c r="B6" s="2" t="s">
        <v>3</v>
      </c>
      <c r="C6" s="2" t="s">
        <v>4</v>
      </c>
      <c r="D6" s="2" t="s">
        <v>9</v>
      </c>
      <c r="E6" s="2" t="s">
        <v>6</v>
      </c>
    </row>
    <row r="7" spans="1:5" ht="34" customHeight="1" x14ac:dyDescent="0.2">
      <c r="A7" s="6">
        <v>0</v>
      </c>
      <c r="B7" s="7">
        <v>0.05</v>
      </c>
      <c r="C7" s="4">
        <v>5</v>
      </c>
      <c r="D7" s="5">
        <v>60000</v>
      </c>
      <c r="E7" s="3"/>
    </row>
  </sheetData>
  <mergeCells count="2">
    <mergeCell ref="A1:E1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50A1-28D2-4D43-B9B9-52EA0DE37C36}">
  <dimension ref="A1:C18"/>
  <sheetViews>
    <sheetView showGridLines="0" workbookViewId="0">
      <selection activeCell="B18" sqref="B18"/>
    </sheetView>
  </sheetViews>
  <sheetFormatPr baseColWidth="10" defaultRowHeight="16" x14ac:dyDescent="0.2"/>
  <cols>
    <col min="1" max="1" width="15.83203125" style="1" customWidth="1"/>
    <col min="2" max="3" width="25.83203125" style="1" customWidth="1"/>
    <col min="4" max="16384" width="10.83203125" style="1"/>
  </cols>
  <sheetData>
    <row r="1" spans="1:3" ht="19" x14ac:dyDescent="0.2">
      <c r="A1" s="12" t="s">
        <v>1</v>
      </c>
      <c r="B1" s="12"/>
      <c r="C1" s="12"/>
    </row>
    <row r="2" spans="1:3" ht="17" x14ac:dyDescent="0.2">
      <c r="A2" s="2" t="s">
        <v>11</v>
      </c>
      <c r="B2" s="2" t="s">
        <v>12</v>
      </c>
      <c r="C2" s="2" t="s">
        <v>13</v>
      </c>
    </row>
    <row r="3" spans="1:3" x14ac:dyDescent="0.2">
      <c r="A3" s="8">
        <v>1</v>
      </c>
      <c r="B3" s="28">
        <v>0.02</v>
      </c>
      <c r="C3" s="28">
        <v>0.04</v>
      </c>
    </row>
    <row r="4" spans="1:3" x14ac:dyDescent="0.2">
      <c r="A4" s="8">
        <v>2</v>
      </c>
      <c r="B4" s="28">
        <v>0.04</v>
      </c>
      <c r="C4" s="28">
        <v>0.05</v>
      </c>
    </row>
    <row r="5" spans="1:3" x14ac:dyDescent="0.2">
      <c r="A5" s="8">
        <v>3</v>
      </c>
      <c r="B5" s="28">
        <v>0.06</v>
      </c>
      <c r="C5" s="28">
        <v>0.1</v>
      </c>
    </row>
    <row r="6" spans="1:3" x14ac:dyDescent="0.2">
      <c r="A6" s="8">
        <v>4</v>
      </c>
      <c r="B6" s="28">
        <v>0.08</v>
      </c>
      <c r="C6" s="28">
        <v>0.06</v>
      </c>
    </row>
    <row r="7" spans="1:3" x14ac:dyDescent="0.2">
      <c r="A7" s="8">
        <v>5</v>
      </c>
      <c r="B7" s="28">
        <v>0.1</v>
      </c>
      <c r="C7" s="28">
        <v>7.0000000000000007E-2</v>
      </c>
    </row>
    <row r="8" spans="1:3" x14ac:dyDescent="0.2">
      <c r="A8" s="10"/>
      <c r="B8" s="3">
        <f>FVSCHEDULE(10000,B3:B7)</f>
        <v>13358.442240000004</v>
      </c>
      <c r="C8" s="3">
        <f>FVSCHEDULE(10000,C3:C7)</f>
        <v>13624.010400000005</v>
      </c>
    </row>
    <row r="11" spans="1:3" ht="19" x14ac:dyDescent="0.2">
      <c r="A11" s="12" t="s">
        <v>0</v>
      </c>
      <c r="B11" s="12"/>
      <c r="C11" s="12"/>
    </row>
    <row r="12" spans="1:3" ht="17" x14ac:dyDescent="0.2">
      <c r="A12" s="2" t="s">
        <v>11</v>
      </c>
      <c r="B12" s="2" t="s">
        <v>12</v>
      </c>
      <c r="C12" s="2" t="s">
        <v>13</v>
      </c>
    </row>
    <row r="13" spans="1:3" x14ac:dyDescent="0.2">
      <c r="A13" s="8">
        <v>1</v>
      </c>
      <c r="B13" s="28">
        <v>0.02</v>
      </c>
      <c r="C13" s="28">
        <v>0.04</v>
      </c>
    </row>
    <row r="14" spans="1:3" x14ac:dyDescent="0.2">
      <c r="A14" s="8">
        <v>2</v>
      </c>
      <c r="B14" s="28">
        <v>0.04</v>
      </c>
      <c r="C14" s="28">
        <v>0.05</v>
      </c>
    </row>
    <row r="15" spans="1:3" x14ac:dyDescent="0.2">
      <c r="A15" s="8">
        <v>3</v>
      </c>
      <c r="B15" s="28">
        <v>0.06</v>
      </c>
      <c r="C15" s="28">
        <v>0.1</v>
      </c>
    </row>
    <row r="16" spans="1:3" x14ac:dyDescent="0.2">
      <c r="A16" s="8">
        <v>4</v>
      </c>
      <c r="B16" s="28">
        <v>0.08</v>
      </c>
      <c r="C16" s="28">
        <v>0.06</v>
      </c>
    </row>
    <row r="17" spans="1:3" x14ac:dyDescent="0.2">
      <c r="A17" s="8">
        <v>5</v>
      </c>
      <c r="B17" s="28">
        <v>0.1</v>
      </c>
      <c r="C17" s="28">
        <v>7.0000000000000007E-2</v>
      </c>
    </row>
    <row r="18" spans="1:3" x14ac:dyDescent="0.2">
      <c r="A18" s="10"/>
      <c r="B18" s="3"/>
      <c r="C18" s="3"/>
    </row>
  </sheetData>
  <mergeCells count="2">
    <mergeCell ref="A1:C1"/>
    <mergeCell ref="A11:C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0361-DDA6-AB44-B4DD-268F50839A7C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8</v>
      </c>
      <c r="B2" s="2" t="s">
        <v>9</v>
      </c>
      <c r="C2" s="2" t="s">
        <v>4</v>
      </c>
      <c r="D2" s="2" t="s">
        <v>14</v>
      </c>
    </row>
    <row r="3" spans="1:4" ht="34" customHeight="1" x14ac:dyDescent="0.2">
      <c r="A3" s="6">
        <v>20000</v>
      </c>
      <c r="B3" s="13">
        <v>80000</v>
      </c>
      <c r="C3" s="4">
        <v>5</v>
      </c>
      <c r="D3" s="14">
        <f>RATE(C3,-A3,B3)</f>
        <v>7.9308261160528484E-2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8</v>
      </c>
      <c r="B6" s="2" t="s">
        <v>9</v>
      </c>
      <c r="C6" s="2" t="s">
        <v>4</v>
      </c>
      <c r="D6" s="2" t="s">
        <v>14</v>
      </c>
    </row>
    <row r="7" spans="1:4" ht="34" customHeight="1" x14ac:dyDescent="0.2">
      <c r="A7" s="6">
        <v>20000</v>
      </c>
      <c r="B7" s="13">
        <v>80000</v>
      </c>
      <c r="C7" s="4">
        <v>5</v>
      </c>
      <c r="D7" s="14"/>
    </row>
  </sheetData>
  <mergeCells count="2">
    <mergeCell ref="A1:D1"/>
    <mergeCell ref="A5: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CB93-3559-904E-8C5B-9CDD41AC9935}">
  <dimension ref="A1:D7"/>
  <sheetViews>
    <sheetView showGridLines="0" workbookViewId="0">
      <selection activeCell="D7" sqref="D7"/>
    </sheetView>
  </sheetViews>
  <sheetFormatPr baseColWidth="10" defaultRowHeight="16" x14ac:dyDescent="0.2"/>
  <cols>
    <col min="1" max="4" width="25.83203125" style="1" customWidth="1"/>
    <col min="5" max="16384" width="10.83203125" style="1"/>
  </cols>
  <sheetData>
    <row r="1" spans="1:4" ht="19" customHeight="1" x14ac:dyDescent="0.2">
      <c r="A1" s="12" t="s">
        <v>1</v>
      </c>
      <c r="B1" s="12"/>
      <c r="C1" s="12"/>
      <c r="D1" s="12"/>
    </row>
    <row r="2" spans="1:4" ht="34" customHeight="1" x14ac:dyDescent="0.2">
      <c r="A2" s="2" t="s">
        <v>10</v>
      </c>
      <c r="B2" s="2" t="s">
        <v>9</v>
      </c>
      <c r="C2" s="2" t="s">
        <v>4</v>
      </c>
      <c r="D2" s="2" t="s">
        <v>14</v>
      </c>
    </row>
    <row r="3" spans="1:4" ht="34" customHeight="1" x14ac:dyDescent="0.2">
      <c r="A3" s="6">
        <v>1000</v>
      </c>
      <c r="B3" s="13">
        <v>55000</v>
      </c>
      <c r="C3" s="4">
        <v>5</v>
      </c>
      <c r="D3" s="14">
        <f>RATE(C3*12,-A3,B3)*12</f>
        <v>3.4778299082966563E-2</v>
      </c>
    </row>
    <row r="4" spans="1:4" ht="34" customHeight="1" x14ac:dyDescent="0.2"/>
    <row r="5" spans="1:4" ht="19" customHeight="1" x14ac:dyDescent="0.2">
      <c r="A5" s="12" t="s">
        <v>0</v>
      </c>
      <c r="B5" s="12"/>
      <c r="C5" s="12"/>
      <c r="D5" s="12"/>
    </row>
    <row r="6" spans="1:4" ht="34" customHeight="1" x14ac:dyDescent="0.2">
      <c r="A6" s="2" t="s">
        <v>10</v>
      </c>
      <c r="B6" s="2" t="s">
        <v>9</v>
      </c>
      <c r="C6" s="2" t="s">
        <v>4</v>
      </c>
      <c r="D6" s="2" t="s">
        <v>14</v>
      </c>
    </row>
    <row r="7" spans="1:4" ht="34" customHeight="1" x14ac:dyDescent="0.2">
      <c r="A7" s="6">
        <v>1000</v>
      </c>
      <c r="B7" s="13">
        <v>55000</v>
      </c>
      <c r="C7" s="4">
        <v>5</v>
      </c>
      <c r="D7" s="14"/>
    </row>
  </sheetData>
  <mergeCells count="2">
    <mergeCell ref="A1:D1"/>
    <mergeCell ref="A5: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DB31-1B4D-F644-9B56-1B3A416D994C}">
  <dimension ref="A1:E7"/>
  <sheetViews>
    <sheetView showGridLines="0" workbookViewId="0">
      <selection activeCell="E7" sqref="E7"/>
    </sheetView>
  </sheetViews>
  <sheetFormatPr baseColWidth="10" defaultRowHeight="16" x14ac:dyDescent="0.2"/>
  <cols>
    <col min="1" max="5" width="25.83203125" style="1" customWidth="1"/>
    <col min="6" max="16384" width="10.83203125" style="1"/>
  </cols>
  <sheetData>
    <row r="1" spans="1:5" ht="19" customHeight="1" x14ac:dyDescent="0.2">
      <c r="A1" s="12" t="s">
        <v>1</v>
      </c>
      <c r="B1" s="12"/>
      <c r="C1" s="12"/>
      <c r="D1" s="12"/>
      <c r="E1" s="12"/>
    </row>
    <row r="2" spans="1:5" ht="34" customHeight="1" x14ac:dyDescent="0.2">
      <c r="A2" s="2" t="s">
        <v>8</v>
      </c>
      <c r="B2" s="2" t="s">
        <v>9</v>
      </c>
      <c r="C2" s="2" t="s">
        <v>4</v>
      </c>
      <c r="D2" s="2" t="s">
        <v>6</v>
      </c>
      <c r="E2" s="2" t="s">
        <v>15</v>
      </c>
    </row>
    <row r="3" spans="1:5" ht="34" customHeight="1" x14ac:dyDescent="0.2">
      <c r="A3" s="6">
        <v>10000</v>
      </c>
      <c r="B3" s="13">
        <v>0</v>
      </c>
      <c r="C3" s="4">
        <v>8</v>
      </c>
      <c r="D3" s="5">
        <v>100000</v>
      </c>
      <c r="E3" s="14">
        <f>RATE(C3,-A3,B3,D3,1)</f>
        <v>4.9414228669551981E-2</v>
      </c>
    </row>
    <row r="4" spans="1:5" ht="34" customHeight="1" x14ac:dyDescent="0.2"/>
    <row r="5" spans="1:5" ht="19" customHeight="1" x14ac:dyDescent="0.2">
      <c r="A5" s="12" t="s">
        <v>0</v>
      </c>
      <c r="B5" s="12"/>
      <c r="C5" s="12"/>
      <c r="D5" s="12"/>
      <c r="E5" s="12"/>
    </row>
    <row r="6" spans="1:5" ht="34" customHeight="1" x14ac:dyDescent="0.2">
      <c r="A6" s="2" t="s">
        <v>8</v>
      </c>
      <c r="B6" s="2" t="s">
        <v>9</v>
      </c>
      <c r="C6" s="2" t="s">
        <v>4</v>
      </c>
      <c r="D6" s="2" t="s">
        <v>6</v>
      </c>
      <c r="E6" s="2" t="s">
        <v>15</v>
      </c>
    </row>
    <row r="7" spans="1:5" ht="34" customHeight="1" x14ac:dyDescent="0.2">
      <c r="A7" s="6">
        <v>10000</v>
      </c>
      <c r="B7" s="13">
        <v>0</v>
      </c>
      <c r="C7" s="4">
        <v>8</v>
      </c>
      <c r="D7" s="5">
        <v>100000</v>
      </c>
      <c r="E7" s="14"/>
    </row>
  </sheetData>
  <mergeCells count="2">
    <mergeCell ref="A1:E1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44C3-FC4F-E14A-AF61-7949C3327818}">
  <dimension ref="A1:C24"/>
  <sheetViews>
    <sheetView showGridLines="0" workbookViewId="0">
      <selection activeCell="B24" sqref="B24"/>
    </sheetView>
  </sheetViews>
  <sheetFormatPr baseColWidth="10" defaultRowHeight="16" x14ac:dyDescent="0.2"/>
  <cols>
    <col min="1" max="1" width="15.83203125" style="1" customWidth="1"/>
    <col min="2" max="3" width="25.83203125" style="1" customWidth="1"/>
    <col min="4" max="16384" width="10.83203125" style="1"/>
  </cols>
  <sheetData>
    <row r="1" spans="1:3" ht="19" x14ac:dyDescent="0.2">
      <c r="A1" s="12" t="s">
        <v>1</v>
      </c>
      <c r="B1" s="12"/>
      <c r="C1" s="12"/>
    </row>
    <row r="2" spans="1:3" ht="17" x14ac:dyDescent="0.2">
      <c r="A2" s="2" t="s">
        <v>11</v>
      </c>
      <c r="B2" s="2" t="s">
        <v>12</v>
      </c>
      <c r="C2" s="2" t="s">
        <v>13</v>
      </c>
    </row>
    <row r="3" spans="1:3" x14ac:dyDescent="0.2">
      <c r="A3" s="8">
        <v>0</v>
      </c>
      <c r="B3" s="9">
        <v>-200000</v>
      </c>
      <c r="C3" s="9">
        <v>-150000</v>
      </c>
    </row>
    <row r="4" spans="1:3" x14ac:dyDescent="0.2">
      <c r="A4" s="8">
        <v>1</v>
      </c>
      <c r="B4" s="9">
        <v>45000</v>
      </c>
      <c r="C4" s="9">
        <v>25000</v>
      </c>
    </row>
    <row r="5" spans="1:3" x14ac:dyDescent="0.2">
      <c r="A5" s="8">
        <v>2</v>
      </c>
      <c r="B5" s="9">
        <v>45000</v>
      </c>
      <c r="C5" s="9">
        <v>25000</v>
      </c>
    </row>
    <row r="6" spans="1:3" x14ac:dyDescent="0.2">
      <c r="A6" s="8">
        <v>3</v>
      </c>
      <c r="B6" s="9">
        <v>45000</v>
      </c>
      <c r="C6" s="9">
        <v>25000</v>
      </c>
    </row>
    <row r="7" spans="1:3" x14ac:dyDescent="0.2">
      <c r="A7" s="8">
        <v>4</v>
      </c>
      <c r="B7" s="9">
        <v>45000</v>
      </c>
      <c r="C7" s="9">
        <v>25000</v>
      </c>
    </row>
    <row r="8" spans="1:3" x14ac:dyDescent="0.2">
      <c r="A8" s="8">
        <v>5</v>
      </c>
      <c r="B8" s="9">
        <v>45000</v>
      </c>
      <c r="C8" s="9">
        <v>25000</v>
      </c>
    </row>
    <row r="9" spans="1:3" x14ac:dyDescent="0.2">
      <c r="A9" s="8">
        <v>6</v>
      </c>
      <c r="B9" s="9">
        <v>45000</v>
      </c>
      <c r="C9" s="9">
        <v>25000</v>
      </c>
    </row>
    <row r="10" spans="1:3" x14ac:dyDescent="0.2">
      <c r="A10" s="8">
        <v>7</v>
      </c>
      <c r="B10" s="9">
        <v>45000</v>
      </c>
      <c r="C10" s="9">
        <v>25000</v>
      </c>
    </row>
    <row r="11" spans="1:3" x14ac:dyDescent="0.2">
      <c r="A11" s="10"/>
      <c r="B11" s="14">
        <f>IRR(B3:B10)</f>
        <v>0.12842005966158232</v>
      </c>
      <c r="C11" s="14">
        <f>IRR(C3:C10)</f>
        <v>4.0092657995997261E-2</v>
      </c>
    </row>
    <row r="14" spans="1:3" ht="19" x14ac:dyDescent="0.2">
      <c r="A14" s="12" t="s">
        <v>0</v>
      </c>
      <c r="B14" s="12"/>
      <c r="C14" s="12"/>
    </row>
    <row r="15" spans="1:3" ht="17" x14ac:dyDescent="0.2">
      <c r="A15" s="2" t="s">
        <v>11</v>
      </c>
      <c r="B15" s="2" t="s">
        <v>12</v>
      </c>
      <c r="C15" s="2" t="s">
        <v>13</v>
      </c>
    </row>
    <row r="16" spans="1:3" x14ac:dyDescent="0.2">
      <c r="A16" s="8">
        <v>0</v>
      </c>
      <c r="B16" s="9">
        <v>-200000</v>
      </c>
      <c r="C16" s="9">
        <v>-150000</v>
      </c>
    </row>
    <row r="17" spans="1:3" x14ac:dyDescent="0.2">
      <c r="A17" s="8">
        <v>1</v>
      </c>
      <c r="B17" s="9">
        <v>45000</v>
      </c>
      <c r="C17" s="9">
        <v>25000</v>
      </c>
    </row>
    <row r="18" spans="1:3" x14ac:dyDescent="0.2">
      <c r="A18" s="8">
        <v>2</v>
      </c>
      <c r="B18" s="9">
        <v>45000</v>
      </c>
      <c r="C18" s="9">
        <v>25000</v>
      </c>
    </row>
    <row r="19" spans="1:3" x14ac:dyDescent="0.2">
      <c r="A19" s="8">
        <v>3</v>
      </c>
      <c r="B19" s="9">
        <v>45000</v>
      </c>
      <c r="C19" s="9">
        <v>25000</v>
      </c>
    </row>
    <row r="20" spans="1:3" x14ac:dyDescent="0.2">
      <c r="A20" s="8">
        <v>4</v>
      </c>
      <c r="B20" s="9">
        <v>45000</v>
      </c>
      <c r="C20" s="9">
        <v>25000</v>
      </c>
    </row>
    <row r="21" spans="1:3" x14ac:dyDescent="0.2">
      <c r="A21" s="8">
        <v>5</v>
      </c>
      <c r="B21" s="9">
        <v>45000</v>
      </c>
      <c r="C21" s="9">
        <v>25000</v>
      </c>
    </row>
    <row r="22" spans="1:3" x14ac:dyDescent="0.2">
      <c r="A22" s="8">
        <v>6</v>
      </c>
      <c r="B22" s="9">
        <v>45000</v>
      </c>
      <c r="C22" s="9">
        <v>25000</v>
      </c>
    </row>
    <row r="23" spans="1:3" x14ac:dyDescent="0.2">
      <c r="A23" s="8">
        <v>7</v>
      </c>
      <c r="B23" s="9">
        <v>45000</v>
      </c>
      <c r="C23" s="9">
        <v>25000</v>
      </c>
    </row>
    <row r="24" spans="1:3" x14ac:dyDescent="0.2">
      <c r="A24" s="10"/>
      <c r="B24" s="14"/>
      <c r="C24" s="14"/>
    </row>
  </sheetData>
  <mergeCells count="2">
    <mergeCell ref="A1:C1"/>
    <mergeCell ref="A14:C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BF37-1374-8845-9F92-0C46C0A8C08C}">
  <dimension ref="A1:C24"/>
  <sheetViews>
    <sheetView showGridLines="0" workbookViewId="0">
      <selection activeCell="B24" sqref="B24"/>
    </sheetView>
  </sheetViews>
  <sheetFormatPr baseColWidth="10" defaultRowHeight="16" x14ac:dyDescent="0.2"/>
  <cols>
    <col min="1" max="1" width="15.83203125" style="1" customWidth="1"/>
    <col min="2" max="3" width="25.83203125" style="1" customWidth="1"/>
    <col min="4" max="16384" width="10.83203125" style="1"/>
  </cols>
  <sheetData>
    <row r="1" spans="1:3" ht="19" x14ac:dyDescent="0.2">
      <c r="A1" s="12" t="s">
        <v>1</v>
      </c>
      <c r="B1" s="12"/>
      <c r="C1" s="12"/>
    </row>
    <row r="2" spans="1:3" ht="17" x14ac:dyDescent="0.2">
      <c r="A2" s="2" t="s">
        <v>16</v>
      </c>
      <c r="B2" s="2" t="s">
        <v>12</v>
      </c>
      <c r="C2" s="2" t="s">
        <v>13</v>
      </c>
    </row>
    <row r="3" spans="1:3" x14ac:dyDescent="0.2">
      <c r="A3" s="11">
        <v>45717</v>
      </c>
      <c r="B3" s="9">
        <v>-200000</v>
      </c>
      <c r="C3" s="9">
        <v>-150000</v>
      </c>
    </row>
    <row r="4" spans="1:3" x14ac:dyDescent="0.2">
      <c r="A4" s="11">
        <v>46022</v>
      </c>
      <c r="B4" s="9">
        <v>45000</v>
      </c>
      <c r="C4" s="9">
        <v>25000</v>
      </c>
    </row>
    <row r="5" spans="1:3" x14ac:dyDescent="0.2">
      <c r="A5" s="11">
        <v>46387</v>
      </c>
      <c r="B5" s="9">
        <v>45000</v>
      </c>
      <c r="C5" s="9">
        <v>25000</v>
      </c>
    </row>
    <row r="6" spans="1:3" x14ac:dyDescent="0.2">
      <c r="A6" s="11">
        <v>46752</v>
      </c>
      <c r="B6" s="9">
        <v>45000</v>
      </c>
      <c r="C6" s="9">
        <v>25000</v>
      </c>
    </row>
    <row r="7" spans="1:3" x14ac:dyDescent="0.2">
      <c r="A7" s="11">
        <v>47118</v>
      </c>
      <c r="B7" s="9">
        <v>45000</v>
      </c>
      <c r="C7" s="9">
        <v>25000</v>
      </c>
    </row>
    <row r="8" spans="1:3" x14ac:dyDescent="0.2">
      <c r="A8" s="11">
        <v>47483</v>
      </c>
      <c r="B8" s="9">
        <v>45000</v>
      </c>
      <c r="C8" s="9">
        <v>25000</v>
      </c>
    </row>
    <row r="9" spans="1:3" x14ac:dyDescent="0.2">
      <c r="A9" s="11">
        <v>47848</v>
      </c>
      <c r="B9" s="9">
        <v>45000</v>
      </c>
      <c r="C9" s="9">
        <v>25000</v>
      </c>
    </row>
    <row r="10" spans="1:3" x14ac:dyDescent="0.2">
      <c r="A10" s="11">
        <v>48213</v>
      </c>
      <c r="B10" s="9">
        <v>45000</v>
      </c>
      <c r="C10" s="9">
        <v>25000</v>
      </c>
    </row>
    <row r="11" spans="1:3" x14ac:dyDescent="0.2">
      <c r="A11" s="10"/>
      <c r="B11" s="14">
        <f>XIRR(B3:B10,A3:A10)</f>
        <v>0.13508184552192692</v>
      </c>
      <c r="C11" s="14">
        <f>XIRR(C3:C10,A3:A10)</f>
        <v>4.1905954480171204E-2</v>
      </c>
    </row>
    <row r="14" spans="1:3" ht="19" x14ac:dyDescent="0.2">
      <c r="A14" s="12" t="s">
        <v>0</v>
      </c>
      <c r="B14" s="12"/>
      <c r="C14" s="12"/>
    </row>
    <row r="15" spans="1:3" ht="17" x14ac:dyDescent="0.2">
      <c r="A15" s="2" t="s">
        <v>16</v>
      </c>
      <c r="B15" s="2" t="s">
        <v>12</v>
      </c>
      <c r="C15" s="2" t="s">
        <v>13</v>
      </c>
    </row>
    <row r="16" spans="1:3" x14ac:dyDescent="0.2">
      <c r="A16" s="11">
        <v>45717</v>
      </c>
      <c r="B16" s="9">
        <v>-200000</v>
      </c>
      <c r="C16" s="9">
        <v>-150000</v>
      </c>
    </row>
    <row r="17" spans="1:3" x14ac:dyDescent="0.2">
      <c r="A17" s="11">
        <v>46022</v>
      </c>
      <c r="B17" s="9">
        <v>45000</v>
      </c>
      <c r="C17" s="9">
        <v>25000</v>
      </c>
    </row>
    <row r="18" spans="1:3" x14ac:dyDescent="0.2">
      <c r="A18" s="11">
        <v>46387</v>
      </c>
      <c r="B18" s="9">
        <v>45000</v>
      </c>
      <c r="C18" s="9">
        <v>25000</v>
      </c>
    </row>
    <row r="19" spans="1:3" x14ac:dyDescent="0.2">
      <c r="A19" s="11">
        <v>46752</v>
      </c>
      <c r="B19" s="9">
        <v>45000</v>
      </c>
      <c r="C19" s="9">
        <v>25000</v>
      </c>
    </row>
    <row r="20" spans="1:3" x14ac:dyDescent="0.2">
      <c r="A20" s="11">
        <v>47118</v>
      </c>
      <c r="B20" s="9">
        <v>45000</v>
      </c>
      <c r="C20" s="9">
        <v>25000</v>
      </c>
    </row>
    <row r="21" spans="1:3" x14ac:dyDescent="0.2">
      <c r="A21" s="11">
        <v>47483</v>
      </c>
      <c r="B21" s="9">
        <v>45000</v>
      </c>
      <c r="C21" s="9">
        <v>25000</v>
      </c>
    </row>
    <row r="22" spans="1:3" x14ac:dyDescent="0.2">
      <c r="A22" s="11">
        <v>47848</v>
      </c>
      <c r="B22" s="9">
        <v>45000</v>
      </c>
      <c r="C22" s="9">
        <v>25000</v>
      </c>
    </row>
    <row r="23" spans="1:3" x14ac:dyDescent="0.2">
      <c r="A23" s="11">
        <v>48213</v>
      </c>
      <c r="B23" s="9">
        <v>45000</v>
      </c>
      <c r="C23" s="9">
        <v>25000</v>
      </c>
    </row>
    <row r="24" spans="1:3" x14ac:dyDescent="0.2">
      <c r="A24" s="10"/>
      <c r="B24" s="14"/>
      <c r="C24" s="14"/>
    </row>
  </sheetData>
  <mergeCells count="2">
    <mergeCell ref="A1:C1"/>
    <mergeCell ref="A14:C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1E83F-5DA3-F04C-8B56-8E1B146023C8}">
  <dimension ref="A1:E22"/>
  <sheetViews>
    <sheetView showGridLines="0" workbookViewId="0">
      <selection activeCell="A18" sqref="A18"/>
    </sheetView>
  </sheetViews>
  <sheetFormatPr baseColWidth="10" defaultRowHeight="16" x14ac:dyDescent="0.2"/>
  <cols>
    <col min="1" max="5" width="20.83203125" style="1" customWidth="1"/>
    <col min="6" max="16384" width="10.83203125" style="1"/>
  </cols>
  <sheetData>
    <row r="1" spans="1:5" ht="19" x14ac:dyDescent="0.2">
      <c r="A1" s="12" t="s">
        <v>1</v>
      </c>
      <c r="B1" s="12"/>
      <c r="C1" s="12"/>
      <c r="D1" s="12"/>
      <c r="E1" s="12"/>
    </row>
    <row r="2" spans="1:5" customFormat="1" x14ac:dyDescent="0.2"/>
    <row r="3" spans="1:5" ht="17" x14ac:dyDescent="0.2">
      <c r="A3" s="2" t="s">
        <v>17</v>
      </c>
      <c r="B3" s="15">
        <v>45663</v>
      </c>
      <c r="C3" s="17"/>
      <c r="D3" s="17"/>
      <c r="E3"/>
    </row>
    <row r="4" spans="1:5" ht="17" x14ac:dyDescent="0.2">
      <c r="A4" s="2" t="s">
        <v>18</v>
      </c>
      <c r="B4" s="16">
        <v>45669</v>
      </c>
      <c r="C4" s="18"/>
      <c r="D4" s="18"/>
      <c r="E4"/>
    </row>
    <row r="5" spans="1:5" customFormat="1" x14ac:dyDescent="0.2"/>
    <row r="6" spans="1:5" customFormat="1" x14ac:dyDescent="0.2">
      <c r="A6" s="19" t="e" cm="1" vm="1">
        <f t="array" aca="1" ref="A6" ca="1">_xlfn.STOCKHISTORY("MSFT",B3,B4,,,0,1,2,3,4)</f>
        <v>#VALUE!</v>
      </c>
      <c r="B6" s="20"/>
      <c r="C6" s="20"/>
      <c r="D6" s="20"/>
      <c r="E6" s="21"/>
    </row>
    <row r="7" spans="1:5" customFormat="1" x14ac:dyDescent="0.2">
      <c r="A7" s="22"/>
      <c r="B7" s="23"/>
      <c r="C7" s="23"/>
      <c r="D7" s="23"/>
      <c r="E7" s="24"/>
    </row>
    <row r="8" spans="1:5" customFormat="1" x14ac:dyDescent="0.2">
      <c r="A8" s="22"/>
      <c r="B8" s="23"/>
      <c r="C8" s="23"/>
      <c r="D8" s="23"/>
      <c r="E8" s="24"/>
    </row>
    <row r="9" spans="1:5" customFormat="1" x14ac:dyDescent="0.2">
      <c r="A9" s="22"/>
      <c r="B9" s="23"/>
      <c r="C9" s="23"/>
      <c r="D9" s="23"/>
      <c r="E9" s="24"/>
    </row>
    <row r="10" spans="1:5" customFormat="1" x14ac:dyDescent="0.2">
      <c r="A10" s="25"/>
      <c r="B10" s="26"/>
      <c r="C10" s="26"/>
      <c r="D10" s="26"/>
      <c r="E10" s="27"/>
    </row>
    <row r="11" spans="1:5" customFormat="1" x14ac:dyDescent="0.2"/>
    <row r="12" spans="1:5" customFormat="1" x14ac:dyDescent="0.2"/>
    <row r="13" spans="1:5" ht="19" x14ac:dyDescent="0.2">
      <c r="A13" s="12" t="s">
        <v>0</v>
      </c>
      <c r="B13" s="12"/>
      <c r="C13" s="12"/>
      <c r="D13" s="12"/>
      <c r="E13" s="12"/>
    </row>
    <row r="14" spans="1:5" customFormat="1" x14ac:dyDescent="0.2"/>
    <row r="15" spans="1:5" ht="17" x14ac:dyDescent="0.2">
      <c r="A15" s="2" t="s">
        <v>17</v>
      </c>
      <c r="B15" s="15">
        <v>45663</v>
      </c>
      <c r="C15" s="17"/>
      <c r="D15" s="17"/>
      <c r="E15"/>
    </row>
    <row r="16" spans="1:5" ht="17" x14ac:dyDescent="0.2">
      <c r="A16" s="2" t="s">
        <v>18</v>
      </c>
      <c r="B16" s="16">
        <v>45669</v>
      </c>
      <c r="C16" s="18"/>
      <c r="D16" s="18"/>
      <c r="E16"/>
    </row>
    <row r="18" spans="1:5" x14ac:dyDescent="0.2">
      <c r="A18" s="19"/>
      <c r="B18" s="20"/>
      <c r="C18" s="20"/>
      <c r="D18" s="20"/>
      <c r="E18" s="21"/>
    </row>
    <row r="19" spans="1:5" x14ac:dyDescent="0.2">
      <c r="A19" s="22"/>
      <c r="B19" s="23"/>
      <c r="C19" s="23"/>
      <c r="D19" s="23"/>
      <c r="E19" s="24"/>
    </row>
    <row r="20" spans="1:5" x14ac:dyDescent="0.2">
      <c r="A20" s="22"/>
      <c r="B20" s="23"/>
      <c r="C20" s="23"/>
      <c r="D20" s="23"/>
      <c r="E20" s="24"/>
    </row>
    <row r="21" spans="1:5" x14ac:dyDescent="0.2">
      <c r="A21" s="22"/>
      <c r="B21" s="23"/>
      <c r="C21" s="23"/>
      <c r="D21" s="23"/>
      <c r="E21" s="24"/>
    </row>
    <row r="22" spans="1:5" x14ac:dyDescent="0.2">
      <c r="A22" s="25"/>
      <c r="B22" s="26"/>
      <c r="C22" s="26"/>
      <c r="D22" s="26"/>
      <c r="E22" s="27"/>
    </row>
  </sheetData>
  <mergeCells count="2">
    <mergeCell ref="A1:E1"/>
    <mergeCell ref="A13:E1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2450-0C4B-D347-9EC3-3269D6810C37}">
  <dimension ref="A1:B24"/>
  <sheetViews>
    <sheetView showGridLines="0" workbookViewId="0">
      <selection activeCell="A6" sqref="A6"/>
    </sheetView>
  </sheetViews>
  <sheetFormatPr baseColWidth="10" defaultRowHeight="16" x14ac:dyDescent="0.2"/>
  <cols>
    <col min="1" max="2" width="25.83203125" style="1" customWidth="1"/>
    <col min="3" max="16384" width="10.83203125" style="1"/>
  </cols>
  <sheetData>
    <row r="1" spans="1:2" ht="19" x14ac:dyDescent="0.2">
      <c r="A1" s="12" t="s">
        <v>1</v>
      </c>
      <c r="B1" s="12"/>
    </row>
    <row r="2" spans="1:2" customFormat="1" x14ac:dyDescent="0.2"/>
    <row r="3" spans="1:2" ht="17" x14ac:dyDescent="0.2">
      <c r="A3" s="2" t="s">
        <v>17</v>
      </c>
      <c r="B3" s="15">
        <v>45663</v>
      </c>
    </row>
    <row r="4" spans="1:2" ht="17" x14ac:dyDescent="0.2">
      <c r="A4" s="2" t="s">
        <v>18</v>
      </c>
      <c r="B4" s="16">
        <v>45669</v>
      </c>
    </row>
    <row r="5" spans="1:2" customFormat="1" x14ac:dyDescent="0.2"/>
    <row r="6" spans="1:2" customFormat="1" x14ac:dyDescent="0.2">
      <c r="A6" s="19" t="e" cm="1" vm="1">
        <f t="array" aca="1" ref="A6" ca="1">_xlfn.STOCKHISTORY("EUR/USD",B3,B4,1)</f>
        <v>#VALUE!</v>
      </c>
      <c r="B6" s="21"/>
    </row>
    <row r="7" spans="1:2" customFormat="1" x14ac:dyDescent="0.2">
      <c r="A7" s="22"/>
      <c r="B7" s="24"/>
    </row>
    <row r="8" spans="1:2" customFormat="1" x14ac:dyDescent="0.2">
      <c r="A8" s="22"/>
      <c r="B8" s="24"/>
    </row>
    <row r="9" spans="1:2" customFormat="1" x14ac:dyDescent="0.2">
      <c r="A9" s="22"/>
      <c r="B9" s="24"/>
    </row>
    <row r="10" spans="1:2" customFormat="1" x14ac:dyDescent="0.2">
      <c r="A10" s="22"/>
      <c r="B10" s="24"/>
    </row>
    <row r="11" spans="1:2" customFormat="1" x14ac:dyDescent="0.2">
      <c r="A11" s="25"/>
      <c r="B11" s="27"/>
    </row>
    <row r="12" spans="1:2" customFormat="1" x14ac:dyDescent="0.2"/>
    <row r="13" spans="1:2" customFormat="1" x14ac:dyDescent="0.2"/>
    <row r="14" spans="1:2" ht="19" x14ac:dyDescent="0.2">
      <c r="A14" s="12" t="s">
        <v>0</v>
      </c>
      <c r="B14" s="12"/>
    </row>
    <row r="15" spans="1:2" customFormat="1" x14ac:dyDescent="0.2"/>
    <row r="16" spans="1:2" ht="17" x14ac:dyDescent="0.2">
      <c r="A16" s="2" t="s">
        <v>17</v>
      </c>
      <c r="B16" s="15">
        <v>45663</v>
      </c>
    </row>
    <row r="17" spans="1:2" ht="17" x14ac:dyDescent="0.2">
      <c r="A17" s="2" t="s">
        <v>18</v>
      </c>
      <c r="B17" s="16">
        <v>45669</v>
      </c>
    </row>
    <row r="19" spans="1:2" x14ac:dyDescent="0.2">
      <c r="A19" s="19"/>
      <c r="B19" s="21"/>
    </row>
    <row r="20" spans="1:2" x14ac:dyDescent="0.2">
      <c r="A20" s="22"/>
      <c r="B20" s="24"/>
    </row>
    <row r="21" spans="1:2" x14ac:dyDescent="0.2">
      <c r="A21" s="22"/>
      <c r="B21" s="24"/>
    </row>
    <row r="22" spans="1:2" x14ac:dyDescent="0.2">
      <c r="A22" s="22"/>
      <c r="B22" s="24"/>
    </row>
    <row r="23" spans="1:2" x14ac:dyDescent="0.2">
      <c r="A23" s="22"/>
      <c r="B23" s="24"/>
    </row>
    <row r="24" spans="1:2" x14ac:dyDescent="0.2">
      <c r="A24" s="25"/>
      <c r="B24" s="27"/>
    </row>
  </sheetData>
  <mergeCells count="2">
    <mergeCell ref="A1:B1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VPM (1)</vt:lpstr>
      <vt:lpstr>VPM (2)</vt:lpstr>
      <vt:lpstr>VPM (3)</vt:lpstr>
      <vt:lpstr>VA (1)</vt:lpstr>
      <vt:lpstr>VA (2)</vt:lpstr>
      <vt:lpstr>VA (3)</vt:lpstr>
      <vt:lpstr>VAN</vt:lpstr>
      <vt:lpstr>VAN.PAIEMENTS</vt:lpstr>
      <vt:lpstr>VC (1)</vt:lpstr>
      <vt:lpstr>VC (2)</vt:lpstr>
      <vt:lpstr>VC (3)</vt:lpstr>
      <vt:lpstr>VC.PAIEMENTS</vt:lpstr>
      <vt:lpstr>TAUX (1)</vt:lpstr>
      <vt:lpstr>TAUX (2)</vt:lpstr>
      <vt:lpstr>TAUX (3)</vt:lpstr>
      <vt:lpstr>TRI</vt:lpstr>
      <vt:lpstr>TRI.PAIEMENTS</vt:lpstr>
      <vt:lpstr>HISTORIQUE.ACTIONS (1)</vt:lpstr>
      <vt:lpstr>HISTORIQUE.ACTIONS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PARENT</dc:creator>
  <cp:lastModifiedBy>Nicolas PARENT</cp:lastModifiedBy>
  <dcterms:created xsi:type="dcterms:W3CDTF">2023-02-04T10:05:34Z</dcterms:created>
  <dcterms:modified xsi:type="dcterms:W3CDTF">2025-05-21T09:09:16Z</dcterms:modified>
</cp:coreProperties>
</file>